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ana_carcano\Documents\Next\4. Trimestrales\Trimestrales 2017\2T\Ahorros\"/>
    </mc:Choice>
  </mc:AlternateContent>
  <bookViews>
    <workbookView xWindow="0" yWindow="0" windowWidth="28800" windowHeight="12435"/>
  </bookViews>
  <sheets>
    <sheet name="Total" sheetId="3" r:id="rId1"/>
    <sheet name="FISCALES" sheetId="1" r:id="rId2"/>
    <sheet name="PROPIOS" sheetId="2" r:id="rId3"/>
    <sheet name="AUTÓNOMOS" sheetId="4" r:id="rId4"/>
  </sheets>
  <definedNames>
    <definedName name="_xlnm.Print_Area" localSheetId="1">FISCALES!$A$3:$F$41</definedName>
    <definedName name="_xlnm.Print_Area" localSheetId="2">PROPIOS!$A$3:$F$12</definedName>
    <definedName name="_xlnm.Print_Area" localSheetId="0">Total!$A$3:$E$14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D6" i="4"/>
  <c r="D5" i="4" s="1"/>
  <c r="C13" i="3" s="1"/>
  <c r="E6" i="4"/>
  <c r="C9" i="4"/>
  <c r="D9" i="4"/>
  <c r="E9" i="4"/>
  <c r="F17" i="4"/>
  <c r="F16" i="4"/>
  <c r="F15" i="4"/>
  <c r="F14" i="4"/>
  <c r="F13" i="4"/>
  <c r="F12" i="4"/>
  <c r="F11" i="4"/>
  <c r="F10" i="4"/>
  <c r="F8" i="4"/>
  <c r="F7" i="4"/>
  <c r="F6" i="4" l="1"/>
  <c r="F9" i="4"/>
  <c r="E5" i="4"/>
  <c r="D13" i="3" s="1"/>
  <c r="C5" i="4"/>
  <c r="B13" i="3" s="1"/>
  <c r="F5" i="4" l="1"/>
  <c r="E13" i="3" s="1"/>
  <c r="F13" i="3"/>
  <c r="F11" i="2" l="1"/>
  <c r="F10" i="2" s="1"/>
  <c r="E10" i="2"/>
  <c r="D12" i="3" s="1"/>
  <c r="D10" i="3" s="1"/>
  <c r="D9" i="3" s="1"/>
  <c r="D10" i="2"/>
  <c r="C12" i="3" s="1"/>
  <c r="C10" i="3" s="1"/>
  <c r="C9" i="3" s="1"/>
  <c r="C10" i="2"/>
  <c r="B12" i="3" s="1"/>
  <c r="B10" i="3" s="1"/>
  <c r="B9" i="3" s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E11" i="1"/>
  <c r="D11" i="3" s="1"/>
  <c r="D11" i="1"/>
  <c r="C11" i="3" s="1"/>
  <c r="C11" i="1"/>
  <c r="B11" i="3" s="1"/>
  <c r="E12" i="3" l="1"/>
  <c r="E10" i="3" s="1"/>
  <c r="E9" i="3" s="1"/>
  <c r="F11" i="1"/>
  <c r="E11" i="3"/>
</calcChain>
</file>

<file path=xl/sharedStrings.xml><?xml version="1.0" encoding="utf-8"?>
<sst xmlns="http://schemas.openxmlformats.org/spreadsheetml/2006/main" count="94" uniqueCount="63">
  <si>
    <t>Informes Sobre la Situación Económica, las Finanzas Públicas y la Deuda Pública, Anexos</t>
  </si>
  <si>
    <t>Segundo Trimestre de 2017</t>
  </si>
  <si>
    <t>AHORROS OBTENIDOS POR LA APLICACIÓN DE LAS MEDIDAS DE AUSTERIDAD Y DISCIPLINA PRESUPUESTARIA</t>
  </si>
  <si>
    <t>RECURSOS FISCALES</t>
  </si>
  <si>
    <t>Enero-junio 2017</t>
  </si>
  <si>
    <t>(Pesos)</t>
  </si>
  <si>
    <t>Ramo</t>
  </si>
  <si>
    <t>Servicio Personales</t>
  </si>
  <si>
    <t>Gasto de Operación</t>
  </si>
  <si>
    <t>Gasto de Inversión</t>
  </si>
  <si>
    <r>
      <t xml:space="preserve">Total </t>
    </r>
    <r>
      <rPr>
        <b/>
        <vertAlign val="superscript"/>
        <sz val="11"/>
        <rFont val="Soberana Sans Light"/>
        <family val="3"/>
      </rPr>
      <t>1/</t>
    </r>
  </si>
  <si>
    <t>Total</t>
  </si>
  <si>
    <t>Poder Legislativo</t>
  </si>
  <si>
    <t>Oficina de la Presidencia de la República</t>
  </si>
  <si>
    <t>Gobernación</t>
  </si>
  <si>
    <t>Relaciones Exteriores</t>
  </si>
  <si>
    <t>Hacienda y Crédito Público</t>
  </si>
  <si>
    <t>Agricultura, Ganadería, Desarrollo Rural, Pesca y Alimentación</t>
  </si>
  <si>
    <t>Comunicaciones y Transportes</t>
  </si>
  <si>
    <t>Economía</t>
  </si>
  <si>
    <t>Educación Pública</t>
  </si>
  <si>
    <t>Salud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</si>
  <si>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</si>
  <si>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</si>
  <si>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</si>
  <si>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</si>
  <si>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</si>
  <si>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Desarrollo Social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</si>
  <si>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</si>
  <si>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</si>
  <si>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</si>
  <si>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</si>
  <si>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</si>
  <si>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Consejo Nacional de Ciencia y Tecnología</t>
  </si>
  <si>
    <t>Comisión Federal de Competencia Económica</t>
  </si>
  <si>
    <t>Instituto Federal de Telecomunicaciones</t>
  </si>
  <si>
    <t>Comisión Reguladora de Energía</t>
  </si>
  <si>
    <t>Comisión Nacional de Hidrocarburos</t>
  </si>
  <si>
    <t>Entidades no Sectorizadas</t>
  </si>
  <si>
    <t>Cultura</t>
  </si>
  <si>
    <r>
      <rPr>
        <i/>
        <sz val="11"/>
        <color theme="1"/>
        <rFont val="Soberana Sans Light"/>
        <family val="3"/>
      </rPr>
      <t>Fuente:</t>
    </r>
    <r>
      <rPr>
        <sz val="11"/>
        <color theme="1"/>
        <rFont val="Soberana Sans Light"/>
        <family val="3"/>
      </rPr>
      <t xml:space="preserve"> Secretaría de Hacienda y Crédito Público.</t>
    </r>
  </si>
  <si>
    <t>1/ Las reducciones, principalmente, se deben: a) servicios personales, por la aplicación de las disposiciones específicas en las partidas de sueldos y salarios de los servidores públicos de mando superior, compensación garantizada ($324,479,846.07) y sueldos base  ($78,572,829.35); b) gasto de operación, en mantenimiento y conservación de inmuebles para la prestación de servicios públicos ($27,088,408.70), servicios de lavandería, limpieza e higiene ($20,880,660.47), arrendamiento de edificios y locales ($5,584,501.05) y congresos y convenciones ($3,345,587.60).</t>
  </si>
  <si>
    <r>
      <t xml:space="preserve">RECURSOS PROPIOS DE ENTIDADES PARAESTATALES </t>
    </r>
    <r>
      <rPr>
        <vertAlign val="superscript"/>
        <sz val="11"/>
        <rFont val="Soberana Sans"/>
        <family val="3"/>
      </rPr>
      <t>1/</t>
    </r>
  </si>
  <si>
    <r>
      <t xml:space="preserve">Total </t>
    </r>
    <r>
      <rPr>
        <b/>
        <vertAlign val="superscript"/>
        <sz val="11"/>
        <rFont val="Soberana Sans Light"/>
        <family val="3"/>
      </rPr>
      <t>2/</t>
    </r>
  </si>
  <si>
    <t>1/ La acreditación de las medidas de ahorro se refleja como una mejora de los balances de operación, primario y financiero de las entidades, por lo cual no existe una reasignación, de conformidad con el numeral 30 de los Lineamientos para la aplicación y seguimiento de las medidas para el uso eficiente, transparente y eficaz de los recursos públicos, y las acciones de disciplina presupuestaria en el ejercicio del gasto público, así como para la modernización de la Administración Pública Federal y en el numeral 5 de los Lineamientos por los que se establecen medidas de austeridad en el gasto de operación en las dependencias y entidades de la Administración Pública Federal, publicados en el Diario Oficial de la Federación, el 30 de enero de 2013 y el 22 de febrero de 2016, respectivamente, y en los términos de las disposiciones previstas en la Ley Federal de Presupuesto y Responsabilidad Hacendaria y su Reglamento.</t>
  </si>
  <si>
    <r>
      <t>2/</t>
    </r>
    <r>
      <rPr>
        <vertAlign val="superscript"/>
        <sz val="11"/>
        <color theme="1"/>
        <rFont val="Soberana Sans"/>
        <family val="3"/>
      </rPr>
      <t xml:space="preserve"> </t>
    </r>
    <r>
      <rPr>
        <sz val="11"/>
        <color theme="1"/>
        <rFont val="Soberana Sans"/>
        <family val="3"/>
      </rPr>
      <t>Las reducciones se aplicaron en viáticos y pasajes.</t>
    </r>
  </si>
  <si>
    <t>Fuente: Secretaría de Hacienda y Crédito Público.</t>
  </si>
  <si>
    <t>Fiscales</t>
  </si>
  <si>
    <t>Propios</t>
  </si>
  <si>
    <t>Poderes y Entes Autónomos</t>
  </si>
  <si>
    <t>Auditoría Superior de la Federación</t>
  </si>
  <si>
    <t>Cámara de Diputados</t>
  </si>
  <si>
    <t>Poder Judicial</t>
  </si>
  <si>
    <t>Consejo de la Judicatura Federal</t>
  </si>
  <si>
    <t>Tribunal Electoral del Poder Judicial de la Federación</t>
  </si>
  <si>
    <t>Comisión Nacional de los Derechos Humanos</t>
  </si>
  <si>
    <t>Instituto Nacional de Estadística y Geografía</t>
  </si>
  <si>
    <t>Instituto Nacional para la Evaluación de la Educación</t>
  </si>
  <si>
    <t>Instituto Nacional de Transparencia, Acceso a la Información y Protección de Datos</t>
  </si>
  <si>
    <t>Fuente: Poderes Legislativo y Judicial y entes autónomos.</t>
  </si>
  <si>
    <t>AHORROS OBTENIDOS POR LA APLICACIÓN DE LAS MEDIDAS DE AUSTERIDAD Y DISCIPLINA PRESUPUESTARIA
PODERES LEGISLATIVO Y JUDICIAL Y LOS ENTES AUTÓNOMOS
Enero-junio 2017
(Pesos)</t>
  </si>
  <si>
    <t>Administración Pública Federal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</si>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</sst>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sz val="11"/>
      <color theme="1"/>
      <name val="Soberana Titular"/>
      <family val="3"/>
    </font>
    <font>
      <sz val="10"/>
      <color theme="1"/>
      <name val="Soberana Titular"/>
      <family val="3"/>
    </font>
    <font>
      <sz val="11"/>
      <name val="Soberana Titular"/>
      <family val="3"/>
    </font>
    <font>
      <sz val="10"/>
      <name val="Soberana Sans"/>
      <family val="3"/>
    </font>
    <font>
      <b/>
      <sz val="12"/>
      <color theme="1"/>
      <name val="Calibri"/>
      <family val="2"/>
      <scheme val="minor"/>
    </font>
    <font>
      <sz val="11"/>
      <name val="Soberana Sans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vertAlign val="superscript"/>
      <sz val="11"/>
      <name val="Soberana Sans Light"/>
      <family val="3"/>
    </font>
    <font>
      <sz val="11"/>
      <color theme="1"/>
      <name val="Soberana Sans Light"/>
      <family val="3"/>
    </font>
    <font>
      <b/>
      <sz val="11"/>
      <color theme="1"/>
      <name val="Soberana Sans Light"/>
      <family val="3"/>
    </font>
    <font>
      <i/>
      <sz val="11"/>
      <color theme="1"/>
      <name val="Soberana Sans Light"/>
      <family val="3"/>
    </font>
    <font>
      <vertAlign val="superscript"/>
      <sz val="11"/>
      <name val="Soberana Sans"/>
      <family val="3"/>
    </font>
    <font>
      <vertAlign val="superscript"/>
      <sz val="11"/>
      <color theme="1"/>
      <name val="Soberana Sans"/>
      <family val="3"/>
    </font>
    <font>
      <sz val="11"/>
      <color theme="1"/>
      <name val="Soberana Sans"/>
      <family val="3"/>
    </font>
    <font>
      <sz val="11"/>
      <color theme="0"/>
      <name val="Soberana Sans Light"/>
      <family val="3"/>
    </font>
    <font>
      <sz val="10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theme="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2" applyFont="1" applyFill="1" applyBorder="1" applyAlignment="1">
      <alignment vertical="center"/>
    </xf>
    <xf numFmtId="0" fontId="4" fillId="0" borderId="0" xfId="2" applyFont="1"/>
    <xf numFmtId="0" fontId="4" fillId="0" borderId="0" xfId="2" applyFont="1" applyFill="1" applyBorder="1"/>
    <xf numFmtId="0" fontId="5" fillId="0" borderId="0" xfId="0" applyFont="1" applyFill="1" applyBorder="1"/>
    <xf numFmtId="0" fontId="5" fillId="0" borderId="0" xfId="0" applyFont="1"/>
    <xf numFmtId="0" fontId="2" fillId="0" borderId="0" xfId="2" applyFont="1" applyFill="1" applyBorder="1" applyAlignment="1">
      <alignment horizontal="center" vertical="center" wrapText="1"/>
    </xf>
    <xf numFmtId="0" fontId="4" fillId="0" borderId="0" xfId="2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5" fillId="0" borderId="0" xfId="0" applyFont="1" applyFill="1"/>
    <xf numFmtId="0" fontId="0" fillId="0" borderId="0" xfId="0" applyFill="1" applyBorder="1"/>
    <xf numFmtId="0" fontId="8" fillId="0" borderId="0" xfId="0" applyFont="1" applyFill="1" applyBorder="1" applyAlignment="1">
      <alignment horizontal="left" vertical="center"/>
    </xf>
    <xf numFmtId="0" fontId="10" fillId="0" borderId="1" xfId="3" applyFont="1" applyBorder="1" applyAlignment="1">
      <alignment horizontal="left" vertical="center"/>
    </xf>
    <xf numFmtId="0" fontId="11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3" fillId="0" borderId="0" xfId="3" applyFont="1"/>
    <xf numFmtId="164" fontId="14" fillId="0" borderId="0" xfId="3" applyNumberFormat="1" applyFont="1" applyFill="1" applyAlignment="1">
      <alignment horizontal="center" vertical="top"/>
    </xf>
    <xf numFmtId="3" fontId="14" fillId="0" borderId="0" xfId="1" applyNumberFormat="1" applyFont="1" applyAlignment="1">
      <alignment vertical="top"/>
    </xf>
    <xf numFmtId="43" fontId="13" fillId="0" borderId="0" xfId="3" applyNumberFormat="1" applyFont="1"/>
    <xf numFmtId="3" fontId="13" fillId="0" borderId="0" xfId="1" applyNumberFormat="1" applyFont="1"/>
    <xf numFmtId="164" fontId="13" fillId="0" borderId="0" xfId="3" applyNumberFormat="1" applyFont="1" applyFill="1" applyAlignment="1">
      <alignment horizontal="center" vertical="top"/>
    </xf>
    <xf numFmtId="164" fontId="13" fillId="0" borderId="0" xfId="3" applyNumberFormat="1" applyFont="1" applyFill="1" applyAlignment="1">
      <alignment horizontal="left" vertical="top" wrapText="1"/>
    </xf>
    <xf numFmtId="3" fontId="13" fillId="0" borderId="0" xfId="1" applyNumberFormat="1" applyFont="1" applyFill="1" applyAlignment="1">
      <alignment vertical="top"/>
    </xf>
    <xf numFmtId="3" fontId="13" fillId="0" borderId="0" xfId="3" applyNumberFormat="1" applyFont="1"/>
    <xf numFmtId="3" fontId="13" fillId="0" borderId="0" xfId="1" applyNumberFormat="1" applyFont="1" applyAlignment="1">
      <alignment vertical="top"/>
    </xf>
    <xf numFmtId="164" fontId="13" fillId="0" borderId="0" xfId="3" applyNumberFormat="1" applyFont="1" applyFill="1" applyBorder="1" applyAlignment="1">
      <alignment horizontal="center" vertical="top"/>
    </xf>
    <xf numFmtId="164" fontId="13" fillId="0" borderId="0" xfId="3" applyNumberFormat="1" applyFont="1" applyFill="1" applyBorder="1" applyAlignment="1">
      <alignment horizontal="left" vertical="top" wrapText="1"/>
    </xf>
    <xf numFmtId="3" fontId="13" fillId="0" borderId="0" xfId="1" applyNumberFormat="1" applyFont="1" applyBorder="1" applyAlignment="1">
      <alignment vertical="top"/>
    </xf>
    <xf numFmtId="164" fontId="13" fillId="0" borderId="1" xfId="3" applyNumberFormat="1" applyFont="1" applyFill="1" applyBorder="1" applyAlignment="1">
      <alignment horizontal="center" vertical="top"/>
    </xf>
    <xf numFmtId="164" fontId="13" fillId="0" borderId="1" xfId="3" applyNumberFormat="1" applyFont="1" applyFill="1" applyBorder="1" applyAlignment="1">
      <alignment horizontal="left" vertical="top" wrapText="1"/>
    </xf>
    <xf numFmtId="3" fontId="13" fillId="0" borderId="1" xfId="1" applyNumberFormat="1" applyFont="1" applyBorder="1" applyAlignment="1">
      <alignment vertical="top"/>
    </xf>
    <xf numFmtId="4" fontId="0" fillId="0" borderId="0" xfId="0" applyNumberFormat="1"/>
    <xf numFmtId="3" fontId="14" fillId="0" borderId="0" xfId="3" applyNumberFormat="1" applyFont="1" applyAlignment="1">
      <alignment vertical="top"/>
    </xf>
    <xf numFmtId="3" fontId="13" fillId="0" borderId="0" xfId="3" applyNumberFormat="1" applyFont="1" applyAlignment="1">
      <alignment vertical="top"/>
    </xf>
    <xf numFmtId="0" fontId="18" fillId="0" borderId="0" xfId="0" applyFont="1" applyAlignment="1">
      <alignment horizontal="left"/>
    </xf>
    <xf numFmtId="164" fontId="14" fillId="0" borderId="0" xfId="3" applyNumberFormat="1" applyFont="1" applyFill="1" applyAlignment="1">
      <alignment horizontal="left" vertical="top"/>
    </xf>
    <xf numFmtId="164" fontId="13" fillId="0" borderId="0" xfId="3" applyNumberFormat="1" applyFont="1" applyFill="1" applyAlignment="1">
      <alignment horizontal="left" vertical="top" wrapText="1" indent="3"/>
    </xf>
    <xf numFmtId="164" fontId="14" fillId="0" borderId="1" xfId="0" applyNumberFormat="1" applyFont="1" applyFill="1" applyBorder="1" applyAlignment="1">
      <alignment horizontal="left" vertical="top" wrapText="1"/>
    </xf>
    <xf numFmtId="3" fontId="14" fillId="0" borderId="1" xfId="1" applyNumberFormat="1" applyFont="1" applyBorder="1" applyAlignment="1">
      <alignment vertical="top"/>
    </xf>
    <xf numFmtId="3" fontId="19" fillId="0" borderId="0" xfId="0" applyNumberFormat="1" applyFont="1"/>
    <xf numFmtId="0" fontId="13" fillId="0" borderId="0" xfId="0" applyFont="1" applyFill="1" applyBorder="1"/>
    <xf numFmtId="0" fontId="13" fillId="0" borderId="0" xfId="0" applyFont="1" applyFill="1" applyBorder="1" applyAlignment="1">
      <alignment wrapText="1"/>
    </xf>
    <xf numFmtId="0" fontId="13" fillId="0" borderId="0" xfId="0" applyFont="1"/>
    <xf numFmtId="0" fontId="7" fillId="0" borderId="1" xfId="4" applyFont="1" applyBorder="1" applyAlignment="1">
      <alignment horizontal="left"/>
    </xf>
    <xf numFmtId="0" fontId="7" fillId="0" borderId="1" xfId="4" applyFont="1" applyBorder="1" applyAlignment="1">
      <alignment horizontal="centerContinuous"/>
    </xf>
    <xf numFmtId="0" fontId="7" fillId="0" borderId="1" xfId="4" applyFont="1" applyBorder="1" applyAlignment="1">
      <alignment horizontal="center"/>
    </xf>
    <xf numFmtId="0" fontId="20" fillId="0" borderId="0" xfId="4" applyFont="1"/>
    <xf numFmtId="164" fontId="21" fillId="0" borderId="0" xfId="4" applyNumberFormat="1" applyFont="1" applyFill="1" applyAlignment="1">
      <alignment horizontal="center" vertical="top"/>
    </xf>
    <xf numFmtId="3" fontId="21" fillId="0" borderId="0" xfId="4" applyNumberFormat="1" applyFont="1" applyAlignment="1">
      <alignment vertical="top"/>
    </xf>
    <xf numFmtId="164" fontId="20" fillId="0" borderId="0" xfId="4" applyNumberFormat="1" applyFont="1" applyFill="1" applyAlignment="1">
      <alignment horizontal="center" vertical="top"/>
    </xf>
    <xf numFmtId="164" fontId="20" fillId="0" borderId="0" xfId="4" applyNumberFormat="1" applyFont="1" applyFill="1" applyAlignment="1">
      <alignment horizontal="justify" vertical="top" wrapText="1"/>
    </xf>
    <xf numFmtId="3" fontId="20" fillId="0" borderId="0" xfId="4" applyNumberFormat="1" applyFont="1" applyFill="1" applyAlignment="1">
      <alignment vertical="top"/>
    </xf>
    <xf numFmtId="164" fontId="20" fillId="0" borderId="0" xfId="4" applyNumberFormat="1" applyFont="1" applyFill="1" applyAlignment="1">
      <alignment horizontal="left" vertical="top" wrapText="1" indent="1"/>
    </xf>
    <xf numFmtId="3" fontId="20" fillId="0" borderId="0" xfId="4" applyNumberFormat="1" applyFont="1" applyAlignment="1">
      <alignment vertical="top"/>
    </xf>
    <xf numFmtId="164" fontId="20" fillId="0" borderId="0" xfId="4" applyNumberFormat="1" applyFont="1" applyFill="1" applyBorder="1" applyAlignment="1">
      <alignment horizontal="center" vertical="top"/>
    </xf>
    <xf numFmtId="164" fontId="20" fillId="0" borderId="0" xfId="4" applyNumberFormat="1" applyFont="1" applyFill="1" applyBorder="1" applyAlignment="1">
      <alignment horizontal="justify" vertical="top" wrapText="1"/>
    </xf>
    <xf numFmtId="3" fontId="20" fillId="0" borderId="0" xfId="4" applyNumberFormat="1" applyFont="1" applyBorder="1" applyAlignment="1">
      <alignment vertical="top"/>
    </xf>
    <xf numFmtId="164" fontId="20" fillId="0" borderId="1" xfId="4" applyNumberFormat="1" applyFont="1" applyFill="1" applyBorder="1" applyAlignment="1">
      <alignment horizontal="center" vertical="top"/>
    </xf>
    <xf numFmtId="164" fontId="20" fillId="0" borderId="1" xfId="4" applyNumberFormat="1" applyFont="1" applyFill="1" applyBorder="1" applyAlignment="1">
      <alignment horizontal="justify" vertical="top" wrapText="1"/>
    </xf>
    <xf numFmtId="3" fontId="20" fillId="0" borderId="1" xfId="4" applyNumberFormat="1" applyFont="1" applyBorder="1" applyAlignment="1">
      <alignment vertical="top"/>
    </xf>
    <xf numFmtId="0" fontId="22" fillId="0" borderId="0" xfId="4" applyFont="1"/>
    <xf numFmtId="0" fontId="1" fillId="0" borderId="0" xfId="4"/>
    <xf numFmtId="0" fontId="2" fillId="2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3" fillId="0" borderId="0" xfId="3" applyFont="1" applyAlignment="1">
      <alignment horizontal="justify" wrapText="1"/>
    </xf>
    <xf numFmtId="0" fontId="13" fillId="0" borderId="0" xfId="3" applyFont="1" applyAlignment="1">
      <alignment horizontal="justify" vertical="top" wrapText="1"/>
    </xf>
    <xf numFmtId="3" fontId="13" fillId="0" borderId="1" xfId="3" applyNumberFormat="1" applyFont="1" applyBorder="1"/>
    <xf numFmtId="3" fontId="13" fillId="0" borderId="1" xfId="1" applyNumberFormat="1" applyFont="1" applyFill="1" applyBorder="1" applyAlignment="1">
      <alignment vertical="top"/>
    </xf>
    <xf numFmtId="3" fontId="13" fillId="0" borderId="1" xfId="3" applyNumberFormat="1" applyFont="1" applyBorder="1" applyAlignment="1">
      <alignment vertical="top"/>
    </xf>
  </cellXfs>
  <cellStyles count="5">
    <cellStyle name="Millares" xfId="1" builtinId="3"/>
    <cellStyle name="Normal" xfId="0" builtinId="0"/>
    <cellStyle name="Normal 2 2" xfId="3"/>
    <cellStyle name="Normal 3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14"/>
  <sheetViews>
    <sheetView showGridLines="0" tabSelected="1" zoomScaleNormal="100" workbookViewId="0">
      <selection sqref="A1:C1"/>
    </sheetView>
  </sheetViews>
  <sheetFormatPr baseColWidth="10" defaultRowHeight="15.75" x14ac:dyDescent="0.25"/>
  <cols>
    <col min="1" max="1" width="34.42578125" style="16" customWidth="1"/>
    <col min="2" max="4" width="22.7109375" style="16" customWidth="1"/>
    <col min="5" max="5" width="20.140625" style="16" customWidth="1"/>
    <col min="6" max="6" width="20.140625" style="16" bestFit="1" customWidth="1"/>
    <col min="7" max="16384" width="11.42578125" style="16"/>
  </cols>
  <sheetData>
    <row r="1" spans="1:19" s="5" customFormat="1" ht="46.5" customHeight="1" x14ac:dyDescent="0.25">
      <c r="A1" s="63" t="s">
        <v>0</v>
      </c>
      <c r="B1" s="63"/>
      <c r="C1" s="63"/>
      <c r="D1" s="1" t="s">
        <v>1</v>
      </c>
      <c r="E1" s="2"/>
      <c r="F1" s="2"/>
      <c r="G1" s="64"/>
      <c r="H1" s="64"/>
      <c r="I1" s="64"/>
      <c r="J1" s="64"/>
      <c r="K1" s="1"/>
      <c r="L1" s="3"/>
      <c r="M1" s="4"/>
      <c r="N1" s="4"/>
      <c r="O1" s="4"/>
      <c r="P1" s="4"/>
      <c r="Q1" s="4"/>
      <c r="R1" s="4"/>
      <c r="S1" s="4"/>
    </row>
    <row r="2" spans="1:19" s="10" customFormat="1" ht="28.5" customHeight="1" x14ac:dyDescent="0.25">
      <c r="A2" s="6"/>
      <c r="B2" s="6"/>
      <c r="C2" s="6"/>
      <c r="D2" s="1"/>
      <c r="E2" s="7"/>
      <c r="F2" s="7"/>
      <c r="G2" s="8"/>
      <c r="H2" s="8"/>
      <c r="I2" s="9"/>
      <c r="J2" s="9"/>
      <c r="K2" s="9"/>
      <c r="L2" s="8"/>
      <c r="M2" s="4"/>
      <c r="N2" s="4"/>
      <c r="O2" s="4"/>
      <c r="P2" s="4"/>
      <c r="Q2" s="4"/>
      <c r="R2" s="4"/>
      <c r="S2" s="4"/>
    </row>
    <row r="3" spans="1:19" customFormat="1" ht="12.75" customHeight="1" x14ac:dyDescent="0.25">
      <c r="A3" s="65" t="s">
        <v>62</v>
      </c>
      <c r="B3" s="65"/>
      <c r="C3" s="65"/>
      <c r="D3" s="65"/>
      <c r="E3" s="65"/>
      <c r="G3" s="66"/>
      <c r="H3" s="66"/>
      <c r="I3" s="66"/>
      <c r="J3" s="66"/>
      <c r="K3" s="66"/>
      <c r="L3" s="66"/>
      <c r="M3" s="11"/>
      <c r="N3" s="12"/>
      <c r="O3" s="12"/>
      <c r="P3" s="12"/>
      <c r="Q3" s="12"/>
      <c r="R3" s="11"/>
      <c r="S3" s="11"/>
    </row>
    <row r="4" spans="1:19" customFormat="1" ht="12.75" customHeight="1" x14ac:dyDescent="0.25">
      <c r="A4" s="67" t="s">
        <v>2</v>
      </c>
      <c r="B4" s="67"/>
      <c r="C4" s="67"/>
      <c r="D4" s="67"/>
      <c r="E4" s="67"/>
      <c r="G4" s="66"/>
      <c r="H4" s="66"/>
      <c r="I4" s="66"/>
      <c r="J4" s="66"/>
      <c r="K4" s="66"/>
      <c r="L4" s="66"/>
      <c r="M4" s="11"/>
      <c r="N4" s="12"/>
      <c r="O4" s="12"/>
      <c r="P4" s="12"/>
      <c r="Q4" s="12"/>
      <c r="R4" s="11"/>
      <c r="S4" s="11"/>
    </row>
    <row r="5" spans="1:19" customFormat="1" ht="12.75" customHeight="1" x14ac:dyDescent="0.25">
      <c r="A5" s="67" t="s">
        <v>4</v>
      </c>
      <c r="B5" s="67"/>
      <c r="C5" s="67"/>
      <c r="D5" s="67"/>
      <c r="E5" s="67"/>
      <c r="G5" s="66"/>
      <c r="H5" s="66"/>
      <c r="I5" s="66"/>
      <c r="J5" s="66"/>
      <c r="K5" s="66"/>
      <c r="L5" s="66"/>
      <c r="M5" s="11"/>
      <c r="N5" s="12"/>
      <c r="O5" s="12"/>
      <c r="P5" s="12"/>
      <c r="Q5" s="12"/>
      <c r="R5" s="11"/>
      <c r="S5" s="11"/>
    </row>
    <row r="6" spans="1:19" customFormat="1" ht="12.75" customHeight="1" x14ac:dyDescent="0.25">
      <c r="A6" s="67" t="s">
        <v>5</v>
      </c>
      <c r="B6" s="67"/>
      <c r="C6" s="67"/>
      <c r="D6" s="67"/>
      <c r="E6" s="67"/>
      <c r="G6" s="66"/>
      <c r="H6" s="66"/>
      <c r="I6" s="66"/>
      <c r="J6" s="66"/>
      <c r="K6" s="66"/>
      <c r="L6" s="66"/>
      <c r="M6" s="11"/>
      <c r="N6" s="12"/>
      <c r="O6" s="12"/>
      <c r="P6" s="12"/>
      <c r="Q6" s="12"/>
      <c r="R6" s="11"/>
      <c r="S6" s="11"/>
    </row>
    <row r="7" spans="1:19" customFormat="1" ht="12.75" customHeight="1" x14ac:dyDescent="0.25">
      <c r="A7" s="65"/>
      <c r="B7" s="65"/>
      <c r="C7" s="65"/>
      <c r="D7" s="65"/>
      <c r="E7" s="65"/>
      <c r="G7" s="66"/>
      <c r="H7" s="66"/>
      <c r="I7" s="66"/>
      <c r="J7" s="66"/>
      <c r="K7" s="66"/>
      <c r="L7" s="66"/>
      <c r="M7" s="11"/>
      <c r="N7" s="12"/>
      <c r="O7" s="12"/>
      <c r="P7" s="12"/>
      <c r="Q7" s="12"/>
      <c r="R7" s="11"/>
      <c r="S7" s="11"/>
    </row>
    <row r="8" spans="1:19" ht="26.25" customHeight="1" thickBot="1" x14ac:dyDescent="0.3">
      <c r="A8" s="14"/>
      <c r="B8" s="15" t="s">
        <v>7</v>
      </c>
      <c r="C8" s="15" t="s">
        <v>8</v>
      </c>
      <c r="D8" s="15" t="s">
        <v>9</v>
      </c>
      <c r="E8" s="15" t="s">
        <v>11</v>
      </c>
    </row>
    <row r="9" spans="1:19" ht="15.75" customHeight="1" x14ac:dyDescent="0.25">
      <c r="A9" s="36" t="s">
        <v>11</v>
      </c>
      <c r="B9" s="33">
        <f>+B10+B13</f>
        <v>871884052.69999993</v>
      </c>
      <c r="C9" s="33">
        <f t="shared" ref="C9:E9" si="0">+C10+C13</f>
        <v>307027503.35000002</v>
      </c>
      <c r="D9" s="33">
        <f t="shared" si="0"/>
        <v>9303744</v>
      </c>
      <c r="E9" s="33">
        <f t="shared" si="0"/>
        <v>1188215300.05</v>
      </c>
      <c r="F9" s="19"/>
    </row>
    <row r="10" spans="1:19" ht="15.75" customHeight="1" x14ac:dyDescent="0.25">
      <c r="A10" s="36" t="s">
        <v>61</v>
      </c>
      <c r="B10" s="33">
        <f>+B11+B12</f>
        <v>412409716.78999996</v>
      </c>
      <c r="C10" s="33">
        <f t="shared" ref="C10:E10" si="1">+C11+C12</f>
        <v>58888775.830000006</v>
      </c>
      <c r="D10" s="33">
        <f t="shared" si="1"/>
        <v>0</v>
      </c>
      <c r="E10" s="33">
        <f t="shared" si="1"/>
        <v>471298492.61999995</v>
      </c>
      <c r="F10" s="19"/>
    </row>
    <row r="11" spans="1:19" ht="15.75" customHeight="1" x14ac:dyDescent="0.25">
      <c r="A11" s="37" t="s">
        <v>47</v>
      </c>
      <c r="B11" s="34">
        <f>+FISCALES!C11</f>
        <v>412409716.78999996</v>
      </c>
      <c r="C11" s="34">
        <f>+FISCALES!D11</f>
        <v>58679227.830000006</v>
      </c>
      <c r="D11" s="34">
        <f>FISCALES!E11</f>
        <v>0</v>
      </c>
      <c r="E11" s="34">
        <f>+B11+C11+D11</f>
        <v>471088944.61999995</v>
      </c>
    </row>
    <row r="12" spans="1:19" ht="15.75" customHeight="1" x14ac:dyDescent="0.25">
      <c r="A12" s="37" t="s">
        <v>48</v>
      </c>
      <c r="B12" s="34">
        <f>+PROPIOS!C10</f>
        <v>0</v>
      </c>
      <c r="C12" s="34">
        <f>+PROPIOS!D10</f>
        <v>209548</v>
      </c>
      <c r="D12" s="34">
        <f>+PROPIOS!E10</f>
        <v>0</v>
      </c>
      <c r="E12" s="34">
        <f>+B12+C12+D12</f>
        <v>209548</v>
      </c>
    </row>
    <row r="13" spans="1:19" s="43" customFormat="1" ht="19.5" customHeight="1" thickBot="1" x14ac:dyDescent="0.3">
      <c r="A13" s="38" t="s">
        <v>49</v>
      </c>
      <c r="B13" s="39">
        <f>+AUTÓNOMOS!C5</f>
        <v>459474335.90999997</v>
      </c>
      <c r="C13" s="39">
        <f>+AUTÓNOMOS!D5</f>
        <v>248138727.52000004</v>
      </c>
      <c r="D13" s="39">
        <f>+AUTÓNOMOS!E5</f>
        <v>9303744</v>
      </c>
      <c r="E13" s="39">
        <f>+AUTÓNOMOS!F5</f>
        <v>716916807.42999995</v>
      </c>
      <c r="F13" s="40">
        <f t="shared" ref="F13" si="2">+B13+C13+D13</f>
        <v>716916807.43000007</v>
      </c>
      <c r="G13" s="41"/>
      <c r="H13" s="41"/>
      <c r="I13" s="42"/>
      <c r="J13" s="42"/>
      <c r="K13" s="42"/>
      <c r="L13" s="41"/>
      <c r="M13" s="41"/>
      <c r="N13" s="41"/>
      <c r="O13" s="41"/>
      <c r="P13" s="41"/>
      <c r="Q13" s="41"/>
      <c r="R13" s="41"/>
      <c r="S13" s="41"/>
    </row>
    <row r="14" spans="1:19" ht="15.75" customHeight="1" x14ac:dyDescent="0.25">
      <c r="A14" s="68" t="s">
        <v>46</v>
      </c>
      <c r="B14" s="68"/>
      <c r="C14" s="68"/>
    </row>
  </sheetData>
  <mergeCells count="13">
    <mergeCell ref="A14:C14"/>
    <mergeCell ref="A5:E5"/>
    <mergeCell ref="G5:L5"/>
    <mergeCell ref="A6:E6"/>
    <mergeCell ref="G6:L6"/>
    <mergeCell ref="A7:E7"/>
    <mergeCell ref="G7:L7"/>
    <mergeCell ref="A1:C1"/>
    <mergeCell ref="G1:J1"/>
    <mergeCell ref="A3:E3"/>
    <mergeCell ref="G3:L3"/>
    <mergeCell ref="A4:E4"/>
    <mergeCell ref="G4:L4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49"/>
  <sheetViews>
    <sheetView showGridLines="0" zoomScale="115" zoomScaleNormal="115" workbookViewId="0">
      <selection sqref="A1:D1"/>
    </sheetView>
  </sheetViews>
  <sheetFormatPr baseColWidth="10" defaultRowHeight="15.75" x14ac:dyDescent="0.25"/>
  <cols>
    <col min="1" max="1" width="5.7109375" style="16" customWidth="1"/>
    <col min="2" max="2" width="41.7109375" style="16" customWidth="1"/>
    <col min="3" max="5" width="22.7109375" style="16" customWidth="1"/>
    <col min="6" max="6" width="20.140625" style="16" customWidth="1"/>
    <col min="7" max="7" width="20.140625" style="16" bestFit="1" customWidth="1"/>
    <col min="8" max="16384" width="11.42578125" style="16"/>
  </cols>
  <sheetData>
    <row r="1" spans="1:7" s="5" customFormat="1" ht="46.5" customHeight="1" x14ac:dyDescent="0.25">
      <c r="A1" s="63" t="s">
        <v>0</v>
      </c>
      <c r="B1" s="63"/>
      <c r="C1" s="63"/>
      <c r="D1" s="63"/>
      <c r="E1" s="1" t="s">
        <v>1</v>
      </c>
      <c r="F1" s="2"/>
      <c r="G1" s="2"/>
    </row>
    <row r="2" spans="1:7" s="10" customFormat="1" ht="28.5" customHeight="1" x14ac:dyDescent="0.25">
      <c r="A2" s="6"/>
      <c r="B2" s="6"/>
      <c r="C2" s="6"/>
      <c r="D2" s="6"/>
      <c r="E2" s="1"/>
      <c r="F2" s="7"/>
      <c r="G2" s="7"/>
    </row>
    <row r="3" spans="1:7" customFormat="1" ht="12.75" customHeight="1" x14ac:dyDescent="0.25">
      <c r="A3" s="65"/>
      <c r="B3" s="65"/>
      <c r="C3" s="65"/>
      <c r="D3" s="65"/>
      <c r="E3" s="65"/>
      <c r="F3" s="65"/>
    </row>
    <row r="4" spans="1:7" customFormat="1" ht="12.75" customHeight="1" x14ac:dyDescent="0.25">
      <c r="A4" s="67" t="s">
        <v>2</v>
      </c>
      <c r="B4" s="67"/>
      <c r="C4" s="67"/>
      <c r="D4" s="67"/>
      <c r="E4" s="67"/>
      <c r="F4" s="67"/>
    </row>
    <row r="5" spans="1:7" customFormat="1" ht="12.75" customHeight="1" x14ac:dyDescent="0.25">
      <c r="A5" s="67" t="s">
        <v>3</v>
      </c>
      <c r="B5" s="67"/>
      <c r="C5" s="67"/>
      <c r="D5" s="67"/>
      <c r="E5" s="67"/>
      <c r="F5" s="67"/>
    </row>
    <row r="6" spans="1:7" customFormat="1" ht="12.75" customHeight="1" x14ac:dyDescent="0.25">
      <c r="A6" s="67" t="s">
        <v>4</v>
      </c>
      <c r="B6" s="67"/>
      <c r="C6" s="67"/>
      <c r="D6" s="67"/>
      <c r="E6" s="67"/>
      <c r="F6" s="67"/>
    </row>
    <row r="7" spans="1:7" customFormat="1" ht="12.75" customHeight="1" x14ac:dyDescent="0.25">
      <c r="A7" s="67" t="s">
        <v>5</v>
      </c>
      <c r="B7" s="67"/>
      <c r="C7" s="67"/>
      <c r="D7" s="67"/>
      <c r="E7" s="67"/>
      <c r="F7" s="67"/>
    </row>
    <row r="8" spans="1:7" customFormat="1" ht="12.75" customHeight="1" x14ac:dyDescent="0.25">
      <c r="A8" s="65"/>
      <c r="B8" s="65"/>
      <c r="C8" s="65"/>
      <c r="D8" s="65"/>
      <c r="E8" s="65"/>
      <c r="F8" s="65"/>
    </row>
    <row r="9" spans="1:7" ht="26.25" customHeight="1" thickBot="1" x14ac:dyDescent="0.3">
      <c r="A9" s="13" t="s">
        <v>6</v>
      </c>
      <c r="B9" s="14"/>
      <c r="C9" s="15" t="s">
        <v>7</v>
      </c>
      <c r="D9" s="15" t="s">
        <v>8</v>
      </c>
      <c r="E9" s="15" t="s">
        <v>9</v>
      </c>
      <c r="F9" s="15" t="s">
        <v>10</v>
      </c>
    </row>
    <row r="10" spans="1:7" ht="5.0999999999999996" customHeight="1" x14ac:dyDescent="0.25"/>
    <row r="11" spans="1:7" x14ac:dyDescent="0.25">
      <c r="B11" s="17" t="s">
        <v>11</v>
      </c>
      <c r="C11" s="18">
        <f>SUM(C13:C38)</f>
        <v>412409716.78999996</v>
      </c>
      <c r="D11" s="18">
        <f>SUM(D13:D38)</f>
        <v>58679227.830000006</v>
      </c>
      <c r="E11" s="18">
        <f>SUM(E13:E38)</f>
        <v>0</v>
      </c>
      <c r="F11" s="18">
        <f>(SUM(F13:F38))</f>
        <v>471088944.62</v>
      </c>
      <c r="G11" s="19"/>
    </row>
    <row r="12" spans="1:7" ht="5.0999999999999996" customHeight="1" x14ac:dyDescent="0.25">
      <c r="C12" s="20"/>
      <c r="D12" s="20"/>
      <c r="E12" s="20"/>
      <c r="F12" s="20"/>
    </row>
    <row r="13" spans="1:7" ht="15.75" customHeight="1" x14ac:dyDescent="0.25">
      <c r="A13" s="21">
        <v>1</v>
      </c>
      <c r="B13" s="22" t="s">
        <v>12</v>
      </c>
      <c r="C13" s="23">
        <v>8882190</v>
      </c>
      <c r="D13" s="23">
        <v>3787584.3099999996</v>
      </c>
      <c r="E13" s="23">
        <v>0</v>
      </c>
      <c r="F13" s="23">
        <f>C13+D13+E13</f>
        <v>12669774.309999999</v>
      </c>
      <c r="G13" s="24"/>
    </row>
    <row r="14" spans="1:7" ht="15.75" customHeight="1" x14ac:dyDescent="0.25">
      <c r="A14" s="21">
        <v>2</v>
      </c>
      <c r="B14" s="22" t="s">
        <v>13</v>
      </c>
      <c r="C14" s="23">
        <v>11460847</v>
      </c>
      <c r="D14" s="23">
        <v>0</v>
      </c>
      <c r="E14" s="23">
        <v>0</v>
      </c>
      <c r="F14" s="23">
        <f t="shared" ref="F14:F38" si="0">C14+D14+E14</f>
        <v>11460847</v>
      </c>
      <c r="G14" s="24"/>
    </row>
    <row r="15" spans="1:7" ht="15.75" customHeight="1" x14ac:dyDescent="0.25">
      <c r="A15" s="21">
        <v>4</v>
      </c>
      <c r="B15" s="22" t="s">
        <v>14</v>
      </c>
      <c r="C15" s="23">
        <v>52835244</v>
      </c>
      <c r="D15" s="23">
        <v>0</v>
      </c>
      <c r="E15" s="23">
        <v>0</v>
      </c>
      <c r="F15" s="23">
        <f t="shared" si="0"/>
        <v>52835244</v>
      </c>
      <c r="G15" s="24"/>
    </row>
    <row r="16" spans="1:7" ht="15.75" customHeight="1" x14ac:dyDescent="0.25">
      <c r="A16" s="21">
        <v>5</v>
      </c>
      <c r="B16" s="22" t="s">
        <v>15</v>
      </c>
      <c r="C16" s="23">
        <v>10986423.000000002</v>
      </c>
      <c r="D16" s="23">
        <v>0</v>
      </c>
      <c r="E16" s="23">
        <v>0</v>
      </c>
      <c r="F16" s="23">
        <f t="shared" si="0"/>
        <v>10986423.000000002</v>
      </c>
      <c r="G16" s="24"/>
    </row>
    <row r="17" spans="1:7" ht="15.75" customHeight="1" x14ac:dyDescent="0.25">
      <c r="A17" s="21">
        <v>6</v>
      </c>
      <c r="B17" s="22" t="s">
        <v>16</v>
      </c>
      <c r="C17" s="23">
        <v>73527143.190000027</v>
      </c>
      <c r="D17" s="23">
        <v>0</v>
      </c>
      <c r="E17" s="23">
        <v>0</v>
      </c>
      <c r="F17" s="23">
        <f t="shared" si="0"/>
        <v>73527143.190000027</v>
      </c>
      <c r="G17" s="24"/>
    </row>
    <row r="18" spans="1:7" ht="31.5" x14ac:dyDescent="0.25">
      <c r="A18" s="21">
        <v>8</v>
      </c>
      <c r="B18" s="22" t="s">
        <v>17</v>
      </c>
      <c r="C18" s="23">
        <v>13535451.039999999</v>
      </c>
      <c r="D18" s="23">
        <v>0</v>
      </c>
      <c r="E18" s="23">
        <v>0</v>
      </c>
      <c r="F18" s="23">
        <f t="shared" si="0"/>
        <v>13535451.039999999</v>
      </c>
      <c r="G18" s="24"/>
    </row>
    <row r="19" spans="1:7" x14ac:dyDescent="0.25">
      <c r="A19" s="21">
        <v>9</v>
      </c>
      <c r="B19" s="22" t="s">
        <v>18</v>
      </c>
      <c r="C19" s="23">
        <v>14315470.189999994</v>
      </c>
      <c r="D19" s="23">
        <v>0</v>
      </c>
      <c r="E19" s="23">
        <v>0</v>
      </c>
      <c r="F19" s="23">
        <f t="shared" si="0"/>
        <v>14315470.189999994</v>
      </c>
      <c r="G19" s="24"/>
    </row>
    <row r="20" spans="1:7" x14ac:dyDescent="0.25">
      <c r="A20" s="21">
        <v>10</v>
      </c>
      <c r="B20" s="22" t="s">
        <v>19</v>
      </c>
      <c r="C20" s="23">
        <v>20889779.999999963</v>
      </c>
      <c r="D20" s="23">
        <v>0</v>
      </c>
      <c r="E20" s="23">
        <v>0</v>
      </c>
      <c r="F20" s="23">
        <f t="shared" si="0"/>
        <v>20889779.999999963</v>
      </c>
      <c r="G20" s="24"/>
    </row>
    <row r="21" spans="1:7" x14ac:dyDescent="0.25">
      <c r="A21" s="21">
        <v>11</v>
      </c>
      <c r="B21" s="22" t="s">
        <v>20</v>
      </c>
      <c r="C21" s="23">
        <v>12472915</v>
      </c>
      <c r="D21" s="23">
        <v>0</v>
      </c>
      <c r="E21" s="23">
        <v>0</v>
      </c>
      <c r="F21" s="23">
        <f t="shared" si="0"/>
        <v>12472915</v>
      </c>
      <c r="G21" s="24"/>
    </row>
    <row r="22" spans="1:7" ht="15.75" customHeight="1" x14ac:dyDescent="0.25">
      <c r="A22" s="21">
        <v>12</v>
      </c>
      <c r="B22" s="22" t="s">
        <v>21</v>
      </c>
      <c r="C22" s="23">
        <v>21913492.999999989</v>
      </c>
      <c r="D22" s="23">
        <v>0</v>
      </c>
      <c r="E22" s="23">
        <v>0</v>
      </c>
      <c r="F22" s="23">
        <f t="shared" si="0"/>
        <v>21913492.999999989</v>
      </c>
      <c r="G22" s="24"/>
    </row>
    <row r="23" spans="1:7" ht="15.75" customHeight="1" x14ac:dyDescent="0.25">
      <c r="A23" s="21">
        <v>14</v>
      </c>
      <c r="B23" s="22" t="s">
        <v>22</v>
      </c>
      <c r="C23" s="23">
        <v>18864066.000000004</v>
      </c>
      <c r="D23" s="23">
        <v>0</v>
      </c>
      <c r="E23" s="23">
        <v>0</v>
      </c>
      <c r="F23" s="23">
        <f t="shared" si="0"/>
        <v>18864066.000000004</v>
      </c>
      <c r="G23" s="24"/>
    </row>
    <row r="24" spans="1:7" ht="15.75" customHeight="1" x14ac:dyDescent="0.25">
      <c r="A24" s="21">
        <v>15</v>
      </c>
      <c r="B24" s="22" t="s">
        <v>23</v>
      </c>
      <c r="C24" s="23">
        <v>9373553</v>
      </c>
      <c r="D24" s="23">
        <v>0</v>
      </c>
      <c r="E24" s="23">
        <v>0</v>
      </c>
      <c r="F24" s="23">
        <f t="shared" si="0"/>
        <v>9373553</v>
      </c>
      <c r="G24" s="24"/>
    </row>
    <row r="25" spans="1:7" ht="15.75" customHeight="1" x14ac:dyDescent="0.25">
      <c r="A25" s="21">
        <v>16</v>
      </c>
      <c r="B25" s="22" t="s">
        <v>24</v>
      </c>
      <c r="C25" s="23">
        <v>23980363.000000007</v>
      </c>
      <c r="D25" s="23">
        <v>0</v>
      </c>
      <c r="E25" s="23">
        <v>0</v>
      </c>
      <c r="F25" s="23">
        <f t="shared" si="0"/>
        <v>23980363.000000007</v>
      </c>
      <c r="G25" s="24"/>
    </row>
    <row r="26" spans="1:7" ht="15.75" customHeight="1" x14ac:dyDescent="0.25">
      <c r="A26" s="21">
        <v>17</v>
      </c>
      <c r="B26" s="22" t="s">
        <v>25</v>
      </c>
      <c r="C26" s="23">
        <v>33961107.999999978</v>
      </c>
      <c r="D26" s="23">
        <v>0</v>
      </c>
      <c r="E26" s="23">
        <v>0</v>
      </c>
      <c r="F26" s="23">
        <f t="shared" si="0"/>
        <v>33961107.999999978</v>
      </c>
      <c r="G26" s="24"/>
    </row>
    <row r="27" spans="1:7" ht="15.75" customHeight="1" x14ac:dyDescent="0.25">
      <c r="A27" s="21">
        <v>18</v>
      </c>
      <c r="B27" s="22" t="s">
        <v>26</v>
      </c>
      <c r="C27" s="23">
        <v>8846083.0000000037</v>
      </c>
      <c r="D27" s="23">
        <v>0</v>
      </c>
      <c r="E27" s="23">
        <v>0</v>
      </c>
      <c r="F27" s="23">
        <f t="shared" si="0"/>
        <v>8846083.0000000037</v>
      </c>
      <c r="G27" s="24"/>
    </row>
    <row r="28" spans="1:7" ht="15.75" customHeight="1" x14ac:dyDescent="0.25">
      <c r="A28" s="21">
        <v>20</v>
      </c>
      <c r="B28" s="22" t="s">
        <v>27</v>
      </c>
      <c r="C28" s="23">
        <v>14698596.000000002</v>
      </c>
      <c r="D28" s="23">
        <v>0</v>
      </c>
      <c r="E28" s="23">
        <v>0</v>
      </c>
      <c r="F28" s="23">
        <f t="shared" si="0"/>
        <v>14698596.000000002</v>
      </c>
      <c r="G28" s="24"/>
    </row>
    <row r="29" spans="1:7" ht="15.75" customHeight="1" x14ac:dyDescent="0.25">
      <c r="A29" s="21">
        <v>21</v>
      </c>
      <c r="B29" s="22" t="s">
        <v>28</v>
      </c>
      <c r="C29" s="23">
        <v>8105315</v>
      </c>
      <c r="D29" s="23">
        <v>0</v>
      </c>
      <c r="E29" s="23">
        <v>0</v>
      </c>
      <c r="F29" s="23">
        <f t="shared" si="0"/>
        <v>8105315</v>
      </c>
      <c r="G29" s="24"/>
    </row>
    <row r="30" spans="1:7" ht="15.75" customHeight="1" x14ac:dyDescent="0.25">
      <c r="A30" s="21">
        <v>25</v>
      </c>
      <c r="B30" s="22" t="s">
        <v>29</v>
      </c>
      <c r="C30" s="23">
        <v>1951196</v>
      </c>
      <c r="D30" s="23">
        <v>0</v>
      </c>
      <c r="E30" s="23">
        <v>0</v>
      </c>
      <c r="F30" s="23">
        <f t="shared" si="0"/>
        <v>1951196</v>
      </c>
      <c r="G30" s="24"/>
    </row>
    <row r="31" spans="1:7" ht="15.75" customHeight="1" x14ac:dyDescent="0.25">
      <c r="A31" s="21">
        <v>27</v>
      </c>
      <c r="B31" s="22" t="s">
        <v>30</v>
      </c>
      <c r="C31" s="23">
        <v>8106259.0000000028</v>
      </c>
      <c r="D31" s="23">
        <v>0</v>
      </c>
      <c r="E31" s="23">
        <v>0</v>
      </c>
      <c r="F31" s="23">
        <f t="shared" si="0"/>
        <v>8106259.0000000028</v>
      </c>
      <c r="G31" s="24"/>
    </row>
    <row r="32" spans="1:7" ht="15.75" customHeight="1" x14ac:dyDescent="0.25">
      <c r="A32" s="21">
        <v>31</v>
      </c>
      <c r="B32" s="22" t="s">
        <v>31</v>
      </c>
      <c r="C32" s="23">
        <v>10783647.000000002</v>
      </c>
      <c r="D32" s="23">
        <v>0</v>
      </c>
      <c r="E32" s="23">
        <v>0</v>
      </c>
      <c r="F32" s="23">
        <f t="shared" si="0"/>
        <v>10783647.000000002</v>
      </c>
      <c r="G32" s="24"/>
    </row>
    <row r="33" spans="1:7" x14ac:dyDescent="0.25">
      <c r="A33" s="21">
        <v>37</v>
      </c>
      <c r="B33" s="22" t="s">
        <v>32</v>
      </c>
      <c r="C33" s="23">
        <v>3214810.3699999996</v>
      </c>
      <c r="D33" s="23">
        <v>0</v>
      </c>
      <c r="E33" s="23">
        <v>0</v>
      </c>
      <c r="F33" s="23">
        <f t="shared" si="0"/>
        <v>3214810.3699999996</v>
      </c>
      <c r="G33" s="24"/>
    </row>
    <row r="34" spans="1:7" ht="15.75" customHeight="1" x14ac:dyDescent="0.25">
      <c r="A34" s="21">
        <v>38</v>
      </c>
      <c r="B34" s="22" t="s">
        <v>33</v>
      </c>
      <c r="C34" s="23">
        <v>5659432</v>
      </c>
      <c r="D34" s="23">
        <v>0</v>
      </c>
      <c r="E34" s="23">
        <v>0</v>
      </c>
      <c r="F34" s="23">
        <f t="shared" si="0"/>
        <v>5659432</v>
      </c>
      <c r="G34" s="24"/>
    </row>
    <row r="35" spans="1:7" ht="15.75" customHeight="1" x14ac:dyDescent="0.25">
      <c r="A35" s="21">
        <v>45</v>
      </c>
      <c r="B35" s="22" t="s">
        <v>36</v>
      </c>
      <c r="C35" s="25">
        <v>5837794</v>
      </c>
      <c r="D35" s="25">
        <v>0</v>
      </c>
      <c r="E35" s="25">
        <v>0</v>
      </c>
      <c r="F35" s="23">
        <f t="shared" si="0"/>
        <v>5837794</v>
      </c>
      <c r="G35" s="24"/>
    </row>
    <row r="36" spans="1:7" ht="15.75" customHeight="1" x14ac:dyDescent="0.25">
      <c r="A36" s="21">
        <v>46</v>
      </c>
      <c r="B36" s="22" t="s">
        <v>37</v>
      </c>
      <c r="C36" s="25">
        <v>5134743.9999999991</v>
      </c>
      <c r="D36" s="25">
        <v>0</v>
      </c>
      <c r="E36" s="25">
        <v>0</v>
      </c>
      <c r="F36" s="23">
        <f t="shared" si="0"/>
        <v>5134743.9999999991</v>
      </c>
      <c r="G36" s="24"/>
    </row>
    <row r="37" spans="1:7" ht="15.75" customHeight="1" x14ac:dyDescent="0.25">
      <c r="A37" s="21">
        <v>47</v>
      </c>
      <c r="B37" s="22" t="s">
        <v>38</v>
      </c>
      <c r="C37" s="25">
        <v>9213721</v>
      </c>
      <c r="D37" s="25">
        <v>0</v>
      </c>
      <c r="E37" s="25">
        <v>0</v>
      </c>
      <c r="F37" s="23">
        <f t="shared" si="0"/>
        <v>9213721</v>
      </c>
      <c r="G37" s="24"/>
    </row>
    <row r="38" spans="1:7" ht="15.75" customHeight="1" x14ac:dyDescent="0.25">
      <c r="A38" s="26">
        <v>48</v>
      </c>
      <c r="B38" s="27" t="s">
        <v>39</v>
      </c>
      <c r="C38" s="28">
        <v>3860073</v>
      </c>
      <c r="D38" s="28">
        <v>54891643.520000003</v>
      </c>
      <c r="E38" s="28">
        <v>0</v>
      </c>
      <c r="F38" s="23">
        <f t="shared" si="0"/>
        <v>58751716.520000003</v>
      </c>
      <c r="G38" s="24"/>
    </row>
    <row r="39" spans="1:7" ht="5.0999999999999996" customHeight="1" thickBot="1" x14ac:dyDescent="0.3">
      <c r="A39" s="29"/>
      <c r="B39" s="30"/>
      <c r="C39" s="31"/>
      <c r="D39" s="31"/>
      <c r="E39" s="31"/>
      <c r="F39" s="31"/>
    </row>
    <row r="40" spans="1:7" ht="5.0999999999999996" customHeight="1" x14ac:dyDescent="0.25">
      <c r="A40" s="26"/>
      <c r="B40" s="27"/>
      <c r="C40" s="28"/>
      <c r="D40" s="28"/>
      <c r="E40" s="28"/>
      <c r="F40" s="28"/>
    </row>
    <row r="41" spans="1:7" ht="15.75" customHeight="1" x14ac:dyDescent="0.25">
      <c r="A41" s="16" t="s">
        <v>40</v>
      </c>
    </row>
    <row r="42" spans="1:7" ht="15.75" customHeight="1" x14ac:dyDescent="0.25">
      <c r="A42" s="68" t="s">
        <v>41</v>
      </c>
      <c r="B42" s="68"/>
      <c r="C42" s="68"/>
      <c r="D42" s="68"/>
      <c r="E42" s="68"/>
      <c r="F42" s="68"/>
    </row>
    <row r="43" spans="1:7" x14ac:dyDescent="0.25">
      <c r="A43" s="68"/>
      <c r="B43" s="68"/>
      <c r="C43" s="68"/>
      <c r="D43" s="68"/>
      <c r="E43" s="68"/>
      <c r="F43" s="68"/>
    </row>
    <row r="44" spans="1:7" x14ac:dyDescent="0.25">
      <c r="A44" s="68"/>
      <c r="B44" s="68"/>
      <c r="C44" s="68"/>
      <c r="D44" s="68"/>
      <c r="E44" s="68"/>
      <c r="F44" s="68"/>
    </row>
    <row r="45" spans="1:7" x14ac:dyDescent="0.25">
      <c r="A45" s="68"/>
      <c r="B45" s="68"/>
      <c r="C45" s="68"/>
      <c r="D45" s="68"/>
      <c r="E45" s="68"/>
      <c r="F45" s="68"/>
    </row>
    <row r="46" spans="1:7" x14ac:dyDescent="0.25">
      <c r="A46" s="68"/>
      <c r="B46" s="68"/>
      <c r="C46" s="68"/>
      <c r="D46" s="68"/>
      <c r="E46" s="68"/>
      <c r="F46" s="68"/>
    </row>
    <row r="49" spans="1:4" x14ac:dyDescent="0.25">
      <c r="A49"/>
      <c r="B49" s="32"/>
      <c r="C49"/>
      <c r="D49" s="32"/>
    </row>
  </sheetData>
  <mergeCells count="8">
    <mergeCell ref="A1:D1"/>
    <mergeCell ref="A3:F3"/>
    <mergeCell ref="A4:F4"/>
    <mergeCell ref="A8:F8"/>
    <mergeCell ref="A42:F46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0"/>
  <sheetViews>
    <sheetView showGridLines="0" zoomScaleNormal="100" workbookViewId="0">
      <selection sqref="A1:D1"/>
    </sheetView>
  </sheetViews>
  <sheetFormatPr baseColWidth="10" defaultRowHeight="15.75" x14ac:dyDescent="0.25"/>
  <cols>
    <col min="1" max="1" width="5.7109375" style="16" customWidth="1"/>
    <col min="2" max="2" width="41.7109375" style="16" customWidth="1"/>
    <col min="3" max="5" width="22.7109375" style="16" customWidth="1"/>
    <col min="6" max="6" width="20.140625" style="16" customWidth="1"/>
    <col min="7" max="16384" width="11.42578125" style="16"/>
  </cols>
  <sheetData>
    <row r="1" spans="1:12" s="5" customFormat="1" ht="46.5" customHeight="1" x14ac:dyDescent="0.25">
      <c r="A1" s="63" t="s">
        <v>0</v>
      </c>
      <c r="B1" s="63"/>
      <c r="C1" s="63"/>
      <c r="D1" s="63"/>
      <c r="E1" s="1" t="s">
        <v>1</v>
      </c>
      <c r="F1" s="2"/>
      <c r="G1" s="2"/>
      <c r="H1" s="4"/>
      <c r="I1" s="4"/>
      <c r="J1" s="4"/>
      <c r="K1" s="4"/>
      <c r="L1" s="4"/>
    </row>
    <row r="2" spans="1:12" s="10" customFormat="1" ht="28.5" customHeight="1" x14ac:dyDescent="0.25">
      <c r="A2" s="6"/>
      <c r="B2" s="6"/>
      <c r="C2" s="6"/>
      <c r="D2" s="6"/>
      <c r="E2" s="1"/>
      <c r="F2" s="7"/>
      <c r="G2" s="7"/>
      <c r="H2" s="4"/>
      <c r="I2" s="4"/>
      <c r="J2" s="4"/>
      <c r="K2" s="4"/>
      <c r="L2" s="4"/>
    </row>
    <row r="3" spans="1:12" customFormat="1" ht="12.75" customHeight="1" x14ac:dyDescent="0.25">
      <c r="A3" s="65"/>
      <c r="B3" s="65"/>
      <c r="C3" s="65"/>
      <c r="D3" s="65"/>
      <c r="E3" s="65"/>
      <c r="F3" s="65"/>
      <c r="H3" s="12"/>
      <c r="I3" s="12"/>
      <c r="J3" s="12"/>
      <c r="K3" s="11"/>
      <c r="L3" s="11"/>
    </row>
    <row r="4" spans="1:12" customFormat="1" ht="12.75" customHeight="1" x14ac:dyDescent="0.25">
      <c r="A4" s="67" t="s">
        <v>2</v>
      </c>
      <c r="B4" s="67"/>
      <c r="C4" s="67"/>
      <c r="D4" s="67"/>
      <c r="E4" s="67"/>
      <c r="F4" s="67"/>
      <c r="H4" s="12"/>
      <c r="I4" s="12"/>
      <c r="J4" s="12"/>
      <c r="K4" s="11"/>
      <c r="L4" s="11"/>
    </row>
    <row r="5" spans="1:12" customFormat="1" ht="12.75" customHeight="1" x14ac:dyDescent="0.25">
      <c r="A5" s="67" t="s">
        <v>42</v>
      </c>
      <c r="B5" s="67"/>
      <c r="C5" s="67"/>
      <c r="D5" s="67"/>
      <c r="E5" s="67"/>
      <c r="F5" s="67"/>
      <c r="H5" s="12"/>
      <c r="I5" s="12"/>
      <c r="J5" s="12"/>
      <c r="K5" s="11"/>
      <c r="L5" s="11"/>
    </row>
    <row r="6" spans="1:12" customFormat="1" ht="12.75" customHeight="1" x14ac:dyDescent="0.25">
      <c r="A6" s="67" t="s">
        <v>4</v>
      </c>
      <c r="B6" s="67"/>
      <c r="C6" s="67"/>
      <c r="D6" s="67"/>
      <c r="E6" s="67"/>
      <c r="F6" s="67"/>
      <c r="H6" s="12"/>
      <c r="I6" s="12"/>
      <c r="J6" s="12"/>
      <c r="K6" s="11"/>
      <c r="L6" s="11"/>
    </row>
    <row r="7" spans="1:12" customFormat="1" ht="12.75" customHeight="1" x14ac:dyDescent="0.25">
      <c r="A7" s="67" t="s">
        <v>5</v>
      </c>
      <c r="B7" s="67"/>
      <c r="C7" s="67"/>
      <c r="D7" s="67"/>
      <c r="E7" s="67"/>
      <c r="F7" s="67"/>
      <c r="H7" s="12"/>
      <c r="I7" s="12"/>
      <c r="J7" s="12"/>
      <c r="K7" s="11"/>
      <c r="L7" s="11"/>
    </row>
    <row r="8" spans="1:12" customFormat="1" ht="12.75" customHeight="1" x14ac:dyDescent="0.25">
      <c r="A8" s="65"/>
      <c r="B8" s="65"/>
      <c r="C8" s="65"/>
      <c r="D8" s="65"/>
      <c r="E8" s="65"/>
      <c r="F8" s="65"/>
      <c r="H8" s="12"/>
      <c r="I8" s="12"/>
      <c r="J8" s="12"/>
      <c r="K8" s="11"/>
      <c r="L8" s="11"/>
    </row>
    <row r="9" spans="1:12" ht="26.25" customHeight="1" thickBot="1" x14ac:dyDescent="0.3">
      <c r="A9" s="13" t="s">
        <v>6</v>
      </c>
      <c r="B9" s="15"/>
      <c r="C9" s="15" t="s">
        <v>7</v>
      </c>
      <c r="D9" s="15" t="s">
        <v>8</v>
      </c>
      <c r="E9" s="15" t="s">
        <v>9</v>
      </c>
      <c r="F9" s="15" t="s">
        <v>43</v>
      </c>
    </row>
    <row r="10" spans="1:12" x14ac:dyDescent="0.25">
      <c r="B10" s="17" t="s">
        <v>11</v>
      </c>
      <c r="C10" s="33">
        <f>SUM(C11:C11)</f>
        <v>0</v>
      </c>
      <c r="D10" s="33">
        <f>SUM(D11:D11)</f>
        <v>209548</v>
      </c>
      <c r="E10" s="33">
        <f>SUM(E11:E11)</f>
        <v>0</v>
      </c>
      <c r="F10" s="33">
        <f>SUM(F11:F11)</f>
        <v>209548</v>
      </c>
    </row>
    <row r="11" spans="1:12" ht="18.75" customHeight="1" thickBot="1" x14ac:dyDescent="0.3">
      <c r="A11" s="29">
        <v>10</v>
      </c>
      <c r="B11" s="30" t="s">
        <v>19</v>
      </c>
      <c r="C11" s="70">
        <v>0</v>
      </c>
      <c r="D11" s="71">
        <v>209548</v>
      </c>
      <c r="E11" s="70">
        <v>0</v>
      </c>
      <c r="F11" s="72">
        <f>+C11+D11+E11</f>
        <v>209548</v>
      </c>
    </row>
    <row r="12" spans="1:12" ht="15.75" customHeight="1" x14ac:dyDescent="0.25">
      <c r="A12" s="68" t="s">
        <v>44</v>
      </c>
      <c r="B12" s="68"/>
      <c r="C12" s="68"/>
      <c r="D12" s="68"/>
      <c r="E12" s="68"/>
      <c r="F12" s="68"/>
    </row>
    <row r="13" spans="1:12" ht="15.75" customHeight="1" x14ac:dyDescent="0.25">
      <c r="A13" s="68"/>
      <c r="B13" s="68"/>
      <c r="C13" s="68"/>
      <c r="D13" s="68"/>
      <c r="E13" s="68"/>
      <c r="F13" s="68"/>
    </row>
    <row r="14" spans="1:12" ht="15.75" customHeight="1" x14ac:dyDescent="0.25">
      <c r="A14" s="68"/>
      <c r="B14" s="68"/>
      <c r="C14" s="68"/>
      <c r="D14" s="68"/>
      <c r="E14" s="68"/>
      <c r="F14" s="68"/>
    </row>
    <row r="15" spans="1:12" ht="15.75" customHeight="1" x14ac:dyDescent="0.25">
      <c r="A15" s="68"/>
      <c r="B15" s="68"/>
      <c r="C15" s="68"/>
      <c r="D15" s="68"/>
      <c r="E15" s="68"/>
      <c r="F15" s="68"/>
    </row>
    <row r="16" spans="1:12" ht="15.75" customHeight="1" x14ac:dyDescent="0.25">
      <c r="A16" s="68"/>
      <c r="B16" s="68"/>
      <c r="C16" s="68"/>
      <c r="D16" s="68"/>
      <c r="E16" s="68"/>
      <c r="F16" s="68"/>
    </row>
    <row r="17" spans="1:6" ht="15.75" customHeight="1" x14ac:dyDescent="0.25">
      <c r="A17" s="68"/>
      <c r="B17" s="68"/>
      <c r="C17" s="68"/>
      <c r="D17" s="68"/>
      <c r="E17" s="68"/>
      <c r="F17" s="68"/>
    </row>
    <row r="18" spans="1:6" ht="15.75" customHeight="1" x14ac:dyDescent="0.25">
      <c r="A18" s="68"/>
      <c r="B18" s="68"/>
      <c r="C18" s="68"/>
      <c r="D18" s="68"/>
      <c r="E18" s="68"/>
      <c r="F18" s="68"/>
    </row>
    <row r="19" spans="1:6" ht="18" customHeight="1" x14ac:dyDescent="0.25">
      <c r="A19" s="69" t="s">
        <v>45</v>
      </c>
      <c r="B19" s="69"/>
      <c r="C19" s="69"/>
      <c r="D19" s="69"/>
      <c r="E19" s="69"/>
      <c r="F19" s="69"/>
    </row>
    <row r="20" spans="1:6" ht="18" customHeight="1" x14ac:dyDescent="0.25">
      <c r="A20" s="68" t="s">
        <v>46</v>
      </c>
      <c r="B20" s="68"/>
      <c r="C20" s="68"/>
      <c r="D20" s="68"/>
      <c r="E20" s="35"/>
      <c r="F20" s="35"/>
    </row>
  </sheetData>
  <mergeCells count="10">
    <mergeCell ref="A19:F19"/>
    <mergeCell ref="A20:D20"/>
    <mergeCell ref="A5:F5"/>
    <mergeCell ref="A6:F6"/>
    <mergeCell ref="A7:F7"/>
    <mergeCell ref="A1:D1"/>
    <mergeCell ref="A3:F3"/>
    <mergeCell ref="A4:F4"/>
    <mergeCell ref="A8:F8"/>
    <mergeCell ref="A12:F1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9"/>
  <sheetViews>
    <sheetView showGridLines="0" zoomScale="115" zoomScaleNormal="115" workbookViewId="0">
      <selection sqref="A1:D1"/>
    </sheetView>
  </sheetViews>
  <sheetFormatPr baseColWidth="10" defaultRowHeight="15" x14ac:dyDescent="0.25"/>
  <cols>
    <col min="1" max="1" width="4.28515625" customWidth="1"/>
    <col min="2" max="2" width="41.7109375" customWidth="1"/>
    <col min="3" max="6" width="20.140625" customWidth="1"/>
  </cols>
  <sheetData>
    <row r="1" spans="1:6" ht="37.5" customHeight="1" x14ac:dyDescent="0.25">
      <c r="A1" s="63" t="s">
        <v>0</v>
      </c>
      <c r="B1" s="63"/>
      <c r="C1" s="63"/>
      <c r="D1" s="63"/>
      <c r="E1" s="1" t="s">
        <v>1</v>
      </c>
      <c r="F1" s="2"/>
    </row>
    <row r="2" spans="1:6" ht="18.75" x14ac:dyDescent="0.25">
      <c r="A2" s="6"/>
      <c r="B2" s="6"/>
      <c r="C2" s="6"/>
      <c r="D2" s="6"/>
      <c r="E2" s="1"/>
      <c r="F2" s="7"/>
    </row>
    <row r="3" spans="1:6" ht="70.5" customHeight="1" x14ac:dyDescent="0.25">
      <c r="A3" s="65" t="s">
        <v>60</v>
      </c>
      <c r="B3" s="65"/>
      <c r="C3" s="65"/>
      <c r="D3" s="65"/>
      <c r="E3" s="65"/>
      <c r="F3" s="65"/>
    </row>
    <row r="4" spans="1:6" ht="19.5" customHeight="1" thickBot="1" x14ac:dyDescent="0.3">
      <c r="A4" s="44" t="s">
        <v>6</v>
      </c>
      <c r="B4" s="45"/>
      <c r="C4" s="44" t="s">
        <v>7</v>
      </c>
      <c r="D4" s="45" t="s">
        <v>8</v>
      </c>
      <c r="E4" s="45" t="s">
        <v>9</v>
      </c>
      <c r="F4" s="46" t="s">
        <v>11</v>
      </c>
    </row>
    <row r="5" spans="1:6" x14ac:dyDescent="0.25">
      <c r="A5" s="47"/>
      <c r="B5" s="48" t="s">
        <v>11</v>
      </c>
      <c r="C5" s="49">
        <f>+C6+C9+C12+C13+C14+C15+C16+C17</f>
        <v>459474335.90999997</v>
      </c>
      <c r="D5" s="49">
        <f>+D6+D9+D12+D13+D14+D15+D16+D17</f>
        <v>248138727.52000004</v>
      </c>
      <c r="E5" s="49">
        <f>+E6+E9+E12+E13+E14+E15+E16+E17</f>
        <v>9303744</v>
      </c>
      <c r="F5" s="49">
        <f>+F6+F9+F12+F13+F14+F15+F16+F17</f>
        <v>716916807.42999995</v>
      </c>
    </row>
    <row r="6" spans="1:6" x14ac:dyDescent="0.25">
      <c r="A6" s="50">
        <v>1</v>
      </c>
      <c r="B6" s="51" t="s">
        <v>12</v>
      </c>
      <c r="C6" s="52">
        <f>+C7+C8</f>
        <v>10499825</v>
      </c>
      <c r="D6" s="52">
        <f>+D7+D8</f>
        <v>13427600.800000001</v>
      </c>
      <c r="E6" s="52">
        <f>+E7+E8</f>
        <v>0</v>
      </c>
      <c r="F6" s="52">
        <f>+C6+D6+E6</f>
        <v>23927425.800000001</v>
      </c>
    </row>
    <row r="7" spans="1:6" x14ac:dyDescent="0.25">
      <c r="A7" s="50"/>
      <c r="B7" s="53" t="s">
        <v>50</v>
      </c>
      <c r="C7" s="54">
        <v>10499825</v>
      </c>
      <c r="D7" s="54">
        <v>4678727</v>
      </c>
      <c r="E7" s="54">
        <v>0</v>
      </c>
      <c r="F7" s="52">
        <f t="shared" ref="F7:F17" si="0">+C7+D7+E7</f>
        <v>15178552</v>
      </c>
    </row>
    <row r="8" spans="1:6" x14ac:dyDescent="0.25">
      <c r="A8" s="50"/>
      <c r="B8" s="53" t="s">
        <v>51</v>
      </c>
      <c r="C8" s="54">
        <v>0</v>
      </c>
      <c r="D8" s="54">
        <v>8748873.8000000007</v>
      </c>
      <c r="E8" s="54">
        <v>0</v>
      </c>
      <c r="F8" s="52">
        <f t="shared" si="0"/>
        <v>8748873.8000000007</v>
      </c>
    </row>
    <row r="9" spans="1:6" x14ac:dyDescent="0.25">
      <c r="A9" s="50">
        <v>3</v>
      </c>
      <c r="B9" s="51" t="s">
        <v>52</v>
      </c>
      <c r="C9" s="52">
        <f>+C10+C11</f>
        <v>361042958</v>
      </c>
      <c r="D9" s="52">
        <f t="shared" ref="D9:E9" si="1">+D10+D11</f>
        <v>109757158</v>
      </c>
      <c r="E9" s="52">
        <f t="shared" si="1"/>
        <v>0</v>
      </c>
      <c r="F9" s="52">
        <f t="shared" si="0"/>
        <v>470800116</v>
      </c>
    </row>
    <row r="10" spans="1:6" x14ac:dyDescent="0.25">
      <c r="A10" s="50"/>
      <c r="B10" s="53" t="s">
        <v>53</v>
      </c>
      <c r="C10" s="54">
        <v>361042958</v>
      </c>
      <c r="D10" s="54">
        <v>109257158</v>
      </c>
      <c r="E10" s="54">
        <v>0</v>
      </c>
      <c r="F10" s="52">
        <f t="shared" si="0"/>
        <v>470300116</v>
      </c>
    </row>
    <row r="11" spans="1:6" ht="25.5" x14ac:dyDescent="0.25">
      <c r="A11" s="50"/>
      <c r="B11" s="53" t="s">
        <v>54</v>
      </c>
      <c r="C11" s="54">
        <v>0</v>
      </c>
      <c r="D11" s="54">
        <v>500000</v>
      </c>
      <c r="E11" s="54">
        <v>0</v>
      </c>
      <c r="F11" s="52">
        <f t="shared" si="0"/>
        <v>500000</v>
      </c>
    </row>
    <row r="12" spans="1:6" x14ac:dyDescent="0.25">
      <c r="A12" s="50">
        <v>35</v>
      </c>
      <c r="B12" s="51" t="s">
        <v>55</v>
      </c>
      <c r="C12" s="54">
        <v>8997415</v>
      </c>
      <c r="D12" s="54">
        <v>15184570</v>
      </c>
      <c r="E12" s="54">
        <v>9303744</v>
      </c>
      <c r="F12" s="52">
        <f t="shared" si="0"/>
        <v>33485729</v>
      </c>
    </row>
    <row r="13" spans="1:6" x14ac:dyDescent="0.25">
      <c r="A13" s="50">
        <v>40</v>
      </c>
      <c r="B13" s="51" t="s">
        <v>56</v>
      </c>
      <c r="C13" s="54">
        <v>3586403.2</v>
      </c>
      <c r="D13" s="54">
        <v>53411339</v>
      </c>
      <c r="E13" s="54">
        <v>0</v>
      </c>
      <c r="F13" s="52">
        <f t="shared" si="0"/>
        <v>56997742.200000003</v>
      </c>
    </row>
    <row r="14" spans="1:6" x14ac:dyDescent="0.25">
      <c r="A14" s="50">
        <v>41</v>
      </c>
      <c r="B14" s="51" t="s">
        <v>34</v>
      </c>
      <c r="C14" s="54">
        <v>4120000</v>
      </c>
      <c r="D14" s="54">
        <v>2120000</v>
      </c>
      <c r="E14" s="54">
        <v>0</v>
      </c>
      <c r="F14" s="52">
        <f t="shared" si="0"/>
        <v>6240000</v>
      </c>
    </row>
    <row r="15" spans="1:6" ht="25.5" x14ac:dyDescent="0.25">
      <c r="A15" s="50">
        <v>42</v>
      </c>
      <c r="B15" s="51" t="s">
        <v>57</v>
      </c>
      <c r="C15" s="54">
        <v>5600000</v>
      </c>
      <c r="D15" s="54">
        <v>4875996.84</v>
      </c>
      <c r="E15" s="54">
        <v>0</v>
      </c>
      <c r="F15" s="52">
        <f t="shared" si="0"/>
        <v>10475996.84</v>
      </c>
    </row>
    <row r="16" spans="1:6" x14ac:dyDescent="0.25">
      <c r="A16" s="55">
        <v>43</v>
      </c>
      <c r="B16" s="56" t="s">
        <v>35</v>
      </c>
      <c r="C16" s="57">
        <v>65627734.710000001</v>
      </c>
      <c r="D16" s="57">
        <v>42313065.579999998</v>
      </c>
      <c r="E16" s="57">
        <v>0</v>
      </c>
      <c r="F16" s="52">
        <f t="shared" si="0"/>
        <v>107940800.28999999</v>
      </c>
    </row>
    <row r="17" spans="1:6" ht="26.25" thickBot="1" x14ac:dyDescent="0.3">
      <c r="A17" s="58">
        <v>44</v>
      </c>
      <c r="B17" s="59" t="s">
        <v>58</v>
      </c>
      <c r="C17" s="60">
        <v>0</v>
      </c>
      <c r="D17" s="60">
        <v>7048997.2999999998</v>
      </c>
      <c r="E17" s="60">
        <v>0</v>
      </c>
      <c r="F17" s="60">
        <f t="shared" si="0"/>
        <v>7048997.2999999998</v>
      </c>
    </row>
    <row r="18" spans="1:6" x14ac:dyDescent="0.25">
      <c r="A18" s="61" t="s">
        <v>59</v>
      </c>
      <c r="B18" s="61"/>
      <c r="C18" s="61"/>
      <c r="D18" s="61"/>
      <c r="E18" s="61"/>
      <c r="F18" s="61"/>
    </row>
    <row r="19" spans="1:6" x14ac:dyDescent="0.25">
      <c r="A19" s="62"/>
      <c r="B19" s="62"/>
      <c r="C19" s="62"/>
      <c r="D19" s="62"/>
      <c r="E19" s="62"/>
      <c r="F19" s="62"/>
    </row>
  </sheetData>
  <mergeCells count="2">
    <mergeCell ref="A1:D1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Total</vt:lpstr>
      <vt:lpstr>FISCALES</vt:lpstr>
      <vt:lpstr>PROPIOS</vt:lpstr>
      <vt:lpstr>AUTÓNOMOS</vt:lpstr>
      <vt:lpstr>FISCALES!Área_de_impresión</vt:lpstr>
      <vt:lpstr>PROPIOS!Área_de_impresión</vt:lpstr>
      <vt:lpstr>Total!Área_de_impresión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Unidad de Política y Control Presupuestario</cp:lastModifiedBy>
  <dcterms:created xsi:type="dcterms:W3CDTF">2017-07-13T01:27:36Z</dcterms:created>
  <dcterms:modified xsi:type="dcterms:W3CDTF">2017-07-26T22:52:15Z</dcterms:modified>
</cp:coreProperties>
</file>