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riana_carcano\Documents\Next\4. Trimestrales\Trimestral 2015\3T\Ahorro\"/>
    </mc:Choice>
  </mc:AlternateContent>
  <bookViews>
    <workbookView xWindow="0" yWindow="0" windowWidth="25200" windowHeight="8385"/>
  </bookViews>
  <sheets>
    <sheet name="Cuadro2_Total" sheetId="4" r:id="rId1"/>
    <sheet name="Cuadro2_FISCALESok" sheetId="1" r:id="rId2"/>
    <sheet name="Cuadro2_PROPIOSok" sheetId="5" r:id="rId3"/>
    <sheet name="Cuadro3_Ramos Autónomos" sheetId="6" r:id="rId4"/>
  </sheets>
  <definedNames>
    <definedName name="_xlnm.Print_Area" localSheetId="1">Cuadro2_FISCALESok!$A$4:$F$32</definedName>
    <definedName name="_xlnm.Print_Area" localSheetId="2">Cuadro2_PROPIOSok!$A$4:$D$25</definedName>
    <definedName name="_xlnm.Print_Area" localSheetId="0">Cuadro2_Total!$A$4:$F$9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6" l="1"/>
  <c r="F18" i="6" l="1"/>
  <c r="F17" i="6"/>
  <c r="F16" i="6"/>
  <c r="F14" i="6"/>
  <c r="F13" i="6"/>
  <c r="F12" i="6"/>
  <c r="F11" i="6"/>
  <c r="F10" i="6"/>
  <c r="E9" i="6"/>
  <c r="D9" i="6"/>
  <c r="C9" i="6"/>
  <c r="F8" i="6"/>
  <c r="F7" i="6"/>
  <c r="E6" i="6"/>
  <c r="F6" i="6" s="1"/>
  <c r="D6" i="6"/>
  <c r="C6" i="6"/>
  <c r="F9" i="6" l="1"/>
  <c r="K5" i="6" s="1"/>
  <c r="C5" i="6"/>
  <c r="H5" i="6"/>
  <c r="I5" i="6"/>
  <c r="D5" i="6"/>
  <c r="E5" i="6"/>
  <c r="J5" i="6"/>
  <c r="F14" i="4"/>
  <c r="E14" i="4"/>
  <c r="D14" i="4"/>
  <c r="C14" i="4"/>
  <c r="G5" i="1"/>
  <c r="G35" i="1" s="1"/>
  <c r="G34" i="1"/>
  <c r="G29" i="1"/>
  <c r="G28" i="1"/>
  <c r="G27" i="1"/>
  <c r="G26" i="1"/>
  <c r="G25" i="1"/>
  <c r="G24" i="1"/>
  <c r="G23" i="1"/>
  <c r="G22" i="1"/>
  <c r="G21" i="1"/>
  <c r="G20" i="1"/>
  <c r="G19" i="1"/>
  <c r="G18" i="1"/>
  <c r="G17" i="1"/>
  <c r="G16" i="1"/>
  <c r="G15" i="1"/>
  <c r="G14" i="1"/>
  <c r="G13" i="1"/>
  <c r="G12" i="1"/>
  <c r="G11" i="1"/>
  <c r="G10" i="1"/>
  <c r="G9" i="1"/>
  <c r="G8" i="1"/>
  <c r="G7" i="1"/>
  <c r="G6" i="1"/>
  <c r="F35" i="1"/>
  <c r="E35" i="1"/>
  <c r="D35" i="1"/>
  <c r="C35" i="1"/>
  <c r="F34" i="1"/>
  <c r="E34" i="1"/>
  <c r="D34" i="1"/>
  <c r="C34" i="1"/>
  <c r="F5" i="6" l="1"/>
  <c r="F7" i="1"/>
  <c r="F8" i="1"/>
  <c r="F9" i="1"/>
  <c r="F10" i="1"/>
  <c r="F11" i="1"/>
  <c r="F12" i="1"/>
  <c r="F13" i="1"/>
  <c r="F14" i="1"/>
  <c r="F15" i="1"/>
  <c r="F16" i="1"/>
  <c r="F17" i="1"/>
  <c r="F18" i="1"/>
  <c r="D9" i="5"/>
  <c r="D10" i="5"/>
  <c r="D11" i="5"/>
  <c r="D12" i="5"/>
  <c r="D13" i="5"/>
  <c r="D14" i="5"/>
  <c r="D15" i="5"/>
  <c r="D16" i="5"/>
  <c r="D17" i="5"/>
  <c r="D21" i="5" l="1"/>
  <c r="D20" i="5"/>
  <c r="D19" i="5"/>
  <c r="D18" i="5"/>
  <c r="D8" i="5"/>
  <c r="E15" i="4"/>
  <c r="D15" i="4"/>
  <c r="C6" i="5"/>
  <c r="C7" i="4" s="1"/>
  <c r="C15" i="4" s="1"/>
  <c r="D6" i="5" l="1"/>
  <c r="F7" i="4" s="1"/>
  <c r="F15" i="4" s="1"/>
  <c r="F29" i="1"/>
  <c r="F28" i="1"/>
  <c r="F27" i="1"/>
  <c r="F26" i="1"/>
  <c r="F25" i="1"/>
  <c r="F24" i="1"/>
  <c r="F23" i="1"/>
  <c r="F22" i="1"/>
  <c r="F21" i="1"/>
  <c r="F20" i="1"/>
  <c r="F19" i="1"/>
  <c r="E5" i="1" l="1"/>
  <c r="F6" i="1" l="1"/>
  <c r="F5" i="1" l="1"/>
  <c r="F6" i="4" s="1"/>
  <c r="F5" i="4" s="1"/>
  <c r="E6" i="4"/>
  <c r="D5" i="1"/>
  <c r="D6" i="4" s="1"/>
  <c r="C5" i="1"/>
  <c r="C6" i="4" s="1"/>
  <c r="C5" i="4" l="1"/>
  <c r="C11" i="4"/>
  <c r="D5" i="4"/>
  <c r="D11" i="4"/>
  <c r="D12" i="4" s="1"/>
  <c r="E5" i="4"/>
  <c r="E11" i="4"/>
  <c r="E12" i="4" l="1"/>
  <c r="C12" i="4"/>
</calcChain>
</file>

<file path=xl/sharedStrings.xml><?xml version="1.0" encoding="utf-8"?>
<sst xmlns="http://schemas.openxmlformats.org/spreadsheetml/2006/main" count="91" uniqueCount="50">
  <si>
    <t>Ramo</t>
  </si>
  <si>
    <t>Servicio Personales</t>
  </si>
  <si>
    <t>Total</t>
  </si>
  <si>
    <t>Hacienda y Crédito Público</t>
  </si>
  <si>
    <t>Agricultura, Ganadería, Desarrollo Rural, Pesca y Alimentación</t>
  </si>
  <si>
    <t>Comunicaciones y Transportes</t>
  </si>
  <si>
    <t>Economía</t>
  </si>
  <si>
    <t>Trabajo y Previsión Social</t>
  </si>
  <si>
    <t>Desarrollo Agrario, Territorial y Urbano</t>
  </si>
  <si>
    <t>Desarrollo Social</t>
  </si>
  <si>
    <t>Gasto de Operación</t>
  </si>
  <si>
    <t>Gasto de Inversión</t>
  </si>
  <si>
    <t>Fiscales</t>
  </si>
  <si>
    <t>Fuente: Secretaría de Hacienda y Crédito Público.</t>
  </si>
  <si>
    <t>Previsiones y Aportaciones para los Sistemas de Educación Básica, Normal, Tecnológica y de Adultos</t>
  </si>
  <si>
    <t>Educación Pública</t>
  </si>
  <si>
    <t>Oficina de la Presidencia de la República</t>
  </si>
  <si>
    <t>Medio Ambiente y Recursos Naturales</t>
  </si>
  <si>
    <t>Función Pública</t>
  </si>
  <si>
    <t>Propios</t>
  </si>
  <si>
    <t>1/ La acreditación de las medidas de ahorro se refleja como una mejora de los balances de operación, primario y financiero de las entidades, por lo cual no existe una reasignación, de conformidad con el numeral 30 de los Lineamientos para la aplicación y seguimiento de las medidas para el uso eficiente, transparente y eficaz de los recursos públicos, y las acciones de disciplina presupuestaria en el ejercicio del gasto público, así como para la modernización de la Administración Pública Federal, publicados el 30 de enero de 2013 en el Diario Oficial de la Federación y en los términos de las disposiciones previstas en la Ley Federal de Presupuesto y Responsabilidad Hacendaria y su Reglamento.</t>
  </si>
  <si>
    <t>Gobernación</t>
  </si>
  <si>
    <t>Salud</t>
  </si>
  <si>
    <t>Energía</t>
  </si>
  <si>
    <t>Turismo</t>
  </si>
  <si>
    <t>Consejo Nacional de Ciencia y Tecnología</t>
  </si>
  <si>
    <t>Instituto de Seguridad y Servicios Sociales de los Trabajadores del Estado</t>
  </si>
  <si>
    <t>Poder Judicial</t>
  </si>
  <si>
    <t>Relaciones Exteriores</t>
  </si>
  <si>
    <t>Procuraduría General de la República</t>
  </si>
  <si>
    <t>Comisión Federal de Competencia Económica</t>
  </si>
  <si>
    <t>Instituto Federal de Telecomunicaciones</t>
  </si>
  <si>
    <t>Comisión Reguladora de Energía</t>
  </si>
  <si>
    <t>Comisión Nacional de Hidrocarburos</t>
  </si>
  <si>
    <t>Informes Sobre la Situación Económica, las Finanzas Públicas y la Deuda Pública, Anexos</t>
  </si>
  <si>
    <t>Tercer Trimestre de 2015</t>
  </si>
  <si>
    <t>AHORROS OBTENIDOS POR LA APLICACIÓN DE LAS MEDIDAS DE AUSTERIDAD Y DISCIPLINA PRESUPUESTARIA
Enero- septiembre 2015
(Pesos)</t>
  </si>
  <si>
    <t>AHORROS OBTENIDOS POR LA APLICACIÓN DE LAS MEDIDAS DE AUSTERIDAD Y DISCIPLINA PRESUPUESTARIA
RECURSOS PROPIOS DE ENTIDADES PARAESTATALES 1/
Enero- septiembre 2015
(Pesos)</t>
  </si>
  <si>
    <t>AHORROS OBTENIDOS POR LA APLICACIÓN DE LAS MEDIDAS DE AUSTERIDAD Y DISCIPLINA PRESUPUESTARIA
Enero-junio 2015
(Pesos)</t>
  </si>
  <si>
    <t>Poder Legislativo</t>
  </si>
  <si>
    <t>Auditoría Superior de la Federación</t>
  </si>
  <si>
    <t>Cámara de Diputados</t>
  </si>
  <si>
    <t>Suprema Corte de Justicia de la Nación</t>
  </si>
  <si>
    <t>Consejo de la Judicatura Federal</t>
  </si>
  <si>
    <t>Tribunal Electoral del Poder Judicial de la Federación</t>
  </si>
  <si>
    <t>Comisión Nacional de los Derechos Humanos</t>
  </si>
  <si>
    <t>Instituto Nacional de Estadística y Geografía</t>
  </si>
  <si>
    <t>Instituto Nacional para la Evaluación de la Educación</t>
  </si>
  <si>
    <t>Instituto Nacional de Transparencia, Acceso a la Información y Protección de Datos</t>
  </si>
  <si>
    <t>Fuente: Poderes Legislativo y Judicial y entes autónomos.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</si>
</sst>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6" x14ac:knownFonts="1">
    <font>
      <sz val="11"/>
      <color theme="1"/>
      <name val="Calibri"/>
      <family val="2"/>
      <scheme val="minor"/>
    </font>
    <font>
      <sz val="11"/>
      <color theme="1"/>
      <name val="Calibri"/>
      <family val="2"/>
      <scheme val="minor"/>
    </font>
    <font>
      <b/>
      <sz val="14"/>
      <name val="Soberana Titular"/>
      <family val="3"/>
    </font>
    <font>
      <b/>
      <sz val="12"/>
      <color indexed="23"/>
      <name val="Soberana Titular"/>
      <family val="3"/>
    </font>
    <font>
      <sz val="10"/>
      <color theme="1"/>
      <name val="Soberana Sans"/>
      <family val="3"/>
    </font>
    <font>
      <sz val="10"/>
      <name val="Soberana Sans"/>
      <family val="3"/>
    </font>
    <font>
      <sz val="11"/>
      <color theme="1"/>
      <name val="Soberana Titular"/>
      <family val="3"/>
    </font>
    <font>
      <sz val="10"/>
      <color theme="1"/>
      <name val="Soberana Titular"/>
      <family val="3"/>
    </font>
    <font>
      <sz val="11"/>
      <name val="Soberana Titular"/>
      <family val="3"/>
    </font>
    <font>
      <sz val="11"/>
      <color theme="1"/>
      <name val="Soberana Sans"/>
      <family val="3"/>
    </font>
    <font>
      <b/>
      <sz val="10"/>
      <color theme="1"/>
      <name val="Soberana Sans"/>
      <family val="3"/>
    </font>
    <font>
      <sz val="11"/>
      <color theme="0"/>
      <name val="Calibri"/>
      <family val="2"/>
      <scheme val="minor"/>
    </font>
    <font>
      <sz val="11"/>
      <name val="Adobe Caslon Pro"/>
      <family val="1"/>
    </font>
    <font>
      <sz val="11"/>
      <color theme="0"/>
      <name val="Soberana Titular"/>
      <family val="3"/>
    </font>
    <font>
      <sz val="9"/>
      <color theme="1"/>
      <name val="Soberana Sans"/>
      <family val="3"/>
    </font>
    <font>
      <sz val="8"/>
      <color theme="1"/>
      <name val="Soberana Sans"/>
      <family val="3"/>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medium">
        <color auto="1"/>
      </bottom>
      <diagonal/>
    </border>
    <border>
      <left/>
      <right/>
      <top style="medium">
        <color auto="1"/>
      </top>
      <bottom/>
      <diagonal/>
    </border>
  </borders>
  <cellStyleXfs count="3">
    <xf numFmtId="0" fontId="0" fillId="0" borderId="0"/>
    <xf numFmtId="43" fontId="1" fillId="0" borderId="0" applyFont="0" applyFill="0" applyBorder="0" applyAlignment="0" applyProtection="0"/>
    <xf numFmtId="0" fontId="1" fillId="0" borderId="0"/>
  </cellStyleXfs>
  <cellXfs count="59">
    <xf numFmtId="0" fontId="0" fillId="0" borderId="0" xfId="0"/>
    <xf numFmtId="0" fontId="3" fillId="0" borderId="0" xfId="2" applyFont="1" applyFill="1" applyBorder="1" applyAlignment="1">
      <alignment vertical="center"/>
    </xf>
    <xf numFmtId="0" fontId="4" fillId="0" borderId="0" xfId="0" applyFont="1"/>
    <xf numFmtId="0" fontId="6" fillId="0" borderId="0" xfId="2" applyFont="1"/>
    <xf numFmtId="0" fontId="7" fillId="0" borderId="0" xfId="0" applyFont="1"/>
    <xf numFmtId="0" fontId="8" fillId="0" borderId="0" xfId="0" applyFont="1" applyFill="1"/>
    <xf numFmtId="0" fontId="6" fillId="0" borderId="0" xfId="0" applyFont="1" applyFill="1"/>
    <xf numFmtId="0" fontId="6" fillId="0" borderId="0" xfId="0" applyFont="1"/>
    <xf numFmtId="43" fontId="6" fillId="0" borderId="0" xfId="0" applyNumberFormat="1" applyFont="1"/>
    <xf numFmtId="0" fontId="8" fillId="0" borderId="0" xfId="0" applyFont="1" applyFill="1" applyAlignment="1">
      <alignment wrapText="1"/>
    </xf>
    <xf numFmtId="0" fontId="6" fillId="0" borderId="0" xfId="0" applyFont="1" applyAlignment="1">
      <alignment wrapText="1"/>
    </xf>
    <xf numFmtId="0" fontId="6" fillId="0" borderId="2" xfId="0" applyFont="1" applyBorder="1"/>
    <xf numFmtId="164" fontId="6" fillId="0" borderId="0" xfId="0" applyNumberFormat="1" applyFont="1" applyFill="1" applyBorder="1" applyAlignment="1">
      <alignment horizontal="center" vertical="top"/>
    </xf>
    <xf numFmtId="164" fontId="6" fillId="0" borderId="1" xfId="0" applyNumberFormat="1" applyFont="1" applyFill="1" applyBorder="1" applyAlignment="1">
      <alignment horizontal="center" vertical="top"/>
    </xf>
    <xf numFmtId="0" fontId="9" fillId="0" borderId="0" xfId="0" applyFont="1"/>
    <xf numFmtId="0" fontId="9" fillId="0" borderId="1" xfId="0" applyFont="1" applyBorder="1"/>
    <xf numFmtId="0" fontId="4" fillId="0" borderId="0" xfId="2" applyFont="1"/>
    <xf numFmtId="0" fontId="5" fillId="0" borderId="0" xfId="0" applyFont="1" applyFill="1"/>
    <xf numFmtId="0" fontId="5" fillId="0" borderId="0" xfId="0" applyFont="1" applyFill="1" applyAlignment="1">
      <alignment wrapText="1"/>
    </xf>
    <xf numFmtId="0" fontId="5" fillId="0" borderId="1" xfId="0" applyFont="1" applyBorder="1" applyAlignment="1">
      <alignment horizontal="left"/>
    </xf>
    <xf numFmtId="0" fontId="5" fillId="0" borderId="1" xfId="0" applyFont="1" applyBorder="1" applyAlignment="1">
      <alignment horizontal="centerContinuous"/>
    </xf>
    <xf numFmtId="0" fontId="5" fillId="0" borderId="1" xfId="0" applyFont="1" applyBorder="1" applyAlignment="1">
      <alignment horizontal="center"/>
    </xf>
    <xf numFmtId="164" fontId="10" fillId="0" borderId="0" xfId="0" applyNumberFormat="1" applyFont="1" applyFill="1" applyAlignment="1">
      <alignment horizontal="center" vertical="top"/>
    </xf>
    <xf numFmtId="43" fontId="4" fillId="0" borderId="0" xfId="0" applyNumberFormat="1" applyFont="1"/>
    <xf numFmtId="164" fontId="4" fillId="0" borderId="0" xfId="0" applyNumberFormat="1" applyFont="1" applyFill="1" applyAlignment="1">
      <alignment horizontal="center" vertical="top"/>
    </xf>
    <xf numFmtId="164" fontId="4" fillId="0" borderId="0" xfId="0" applyNumberFormat="1" applyFont="1" applyFill="1" applyAlignment="1">
      <alignment horizontal="left" vertical="top" wrapText="1"/>
    </xf>
    <xf numFmtId="0" fontId="4" fillId="0" borderId="1" xfId="0" applyFont="1" applyBorder="1"/>
    <xf numFmtId="3" fontId="10" fillId="0" borderId="0" xfId="1" applyNumberFormat="1" applyFont="1" applyAlignment="1">
      <alignment vertical="top"/>
    </xf>
    <xf numFmtId="3" fontId="4" fillId="0" borderId="0" xfId="1" applyNumberFormat="1" applyFont="1" applyAlignment="1">
      <alignment vertical="top"/>
    </xf>
    <xf numFmtId="3" fontId="4" fillId="0" borderId="1" xfId="1" applyNumberFormat="1" applyFont="1" applyBorder="1"/>
    <xf numFmtId="0" fontId="5" fillId="0" borderId="1" xfId="0" applyFont="1" applyBorder="1" applyAlignment="1">
      <alignment horizontal="center"/>
    </xf>
    <xf numFmtId="0" fontId="1" fillId="0" borderId="0" xfId="2"/>
    <xf numFmtId="0" fontId="12" fillId="0" borderId="0" xfId="0" applyFont="1" applyFill="1"/>
    <xf numFmtId="165" fontId="10" fillId="0" borderId="0" xfId="0" applyNumberFormat="1" applyFont="1" applyAlignment="1">
      <alignment vertical="top"/>
    </xf>
    <xf numFmtId="165" fontId="4" fillId="0" borderId="0" xfId="0" applyNumberFormat="1" applyFont="1" applyAlignment="1">
      <alignment vertical="top"/>
    </xf>
    <xf numFmtId="164" fontId="4" fillId="0" borderId="0" xfId="0" applyNumberFormat="1" applyFont="1" applyFill="1" applyBorder="1" applyAlignment="1">
      <alignment horizontal="center" vertical="top"/>
    </xf>
    <xf numFmtId="164" fontId="4" fillId="0" borderId="0" xfId="0" applyNumberFormat="1" applyFont="1" applyFill="1" applyBorder="1" applyAlignment="1">
      <alignment horizontal="left" vertical="top" wrapText="1"/>
    </xf>
    <xf numFmtId="165" fontId="4" fillId="0" borderId="0" xfId="0" applyNumberFormat="1" applyFont="1" applyBorder="1" applyAlignment="1">
      <alignment vertical="top"/>
    </xf>
    <xf numFmtId="164" fontId="4" fillId="0" borderId="1" xfId="0" applyNumberFormat="1" applyFont="1" applyFill="1" applyBorder="1" applyAlignment="1">
      <alignment horizontal="center" vertical="top"/>
    </xf>
    <xf numFmtId="164" fontId="4" fillId="0" borderId="1" xfId="0" applyNumberFormat="1" applyFont="1" applyFill="1" applyBorder="1" applyAlignment="1">
      <alignment horizontal="left" vertical="top" wrapText="1"/>
    </xf>
    <xf numFmtId="165" fontId="4" fillId="0" borderId="1" xfId="0" applyNumberFormat="1" applyFont="1" applyBorder="1" applyAlignment="1">
      <alignment vertical="top"/>
    </xf>
    <xf numFmtId="43" fontId="10" fillId="0" borderId="0" xfId="0" applyNumberFormat="1" applyFont="1" applyAlignment="1">
      <alignment vertical="top"/>
    </xf>
    <xf numFmtId="0" fontId="13" fillId="0" borderId="0" xfId="0" applyFont="1"/>
    <xf numFmtId="165" fontId="13" fillId="0" borderId="0" xfId="0" applyNumberFormat="1" applyFont="1" applyAlignment="1">
      <alignment wrapText="1"/>
    </xf>
    <xf numFmtId="0" fontId="13" fillId="0" borderId="0" xfId="0" applyFont="1" applyAlignment="1">
      <alignment wrapText="1"/>
    </xf>
    <xf numFmtId="3" fontId="13" fillId="0" borderId="0" xfId="0" applyNumberFormat="1" applyFont="1" applyAlignment="1">
      <alignment wrapText="1"/>
    </xf>
    <xf numFmtId="43" fontId="13" fillId="0" borderId="0" xfId="0" applyNumberFormat="1" applyFont="1" applyAlignment="1">
      <alignment wrapText="1"/>
    </xf>
    <xf numFmtId="3" fontId="4" fillId="0" borderId="1" xfId="1" applyNumberFormat="1" applyFont="1" applyBorder="1" applyAlignment="1">
      <alignment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4" fillId="0" borderId="0" xfId="0" applyFont="1"/>
    <xf numFmtId="0" fontId="15" fillId="0" borderId="0" xfId="0" applyFont="1"/>
    <xf numFmtId="43" fontId="4" fillId="0" borderId="0" xfId="0" applyNumberFormat="1" applyFont="1" applyAlignment="1">
      <alignment vertical="top"/>
    </xf>
    <xf numFmtId="0" fontId="2" fillId="2" borderId="0" xfId="2" applyFont="1" applyFill="1" applyBorder="1" applyAlignment="1">
      <alignment horizontal="center" vertical="center" wrapText="1"/>
    </xf>
    <xf numFmtId="0" fontId="5" fillId="2" borderId="0" xfId="0" applyFont="1" applyFill="1" applyAlignment="1">
      <alignment horizontal="left" vertical="center" wrapText="1"/>
    </xf>
    <xf numFmtId="0" fontId="5" fillId="0" borderId="1" xfId="0" applyFont="1" applyBorder="1" applyAlignment="1">
      <alignment horizontal="center"/>
    </xf>
    <xf numFmtId="0" fontId="15" fillId="0" borderId="0" xfId="0" applyFont="1" applyAlignment="1">
      <alignment horizontal="left" vertical="justify"/>
    </xf>
    <xf numFmtId="0" fontId="11" fillId="0" borderId="0" xfId="0" applyFont="1"/>
    <xf numFmtId="165" fontId="11" fillId="0" borderId="0" xfId="0" applyNumberFormat="1" applyFont="1"/>
  </cellXfs>
  <cellStyles count="3">
    <cellStyle name="Millares" xfId="1" builtinId="3"/>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16"/>
  <sheetViews>
    <sheetView showGridLines="0" tabSelected="1" zoomScaleNormal="100" workbookViewId="0">
      <selection sqref="A1:D1"/>
    </sheetView>
  </sheetViews>
  <sheetFormatPr baseColWidth="10" defaultRowHeight="15" x14ac:dyDescent="0.25"/>
  <cols>
    <col min="1" max="1" width="6.85546875" style="7" customWidth="1"/>
    <col min="2" max="2" width="9.140625" style="7" customWidth="1"/>
    <col min="3" max="5" width="17.28515625" style="10" customWidth="1"/>
    <col min="6" max="6" width="20.140625" style="7" customWidth="1"/>
    <col min="7" max="7" width="16.85546875" style="7" bestFit="1" customWidth="1"/>
    <col min="8" max="16384" width="11.42578125" style="7"/>
  </cols>
  <sheetData>
    <row r="1" spans="1:7" s="4" customFormat="1" ht="76.5" customHeight="1" x14ac:dyDescent="0.25">
      <c r="A1" s="53" t="s">
        <v>34</v>
      </c>
      <c r="B1" s="53"/>
      <c r="C1" s="53"/>
      <c r="D1" s="53"/>
      <c r="E1" s="1" t="s">
        <v>35</v>
      </c>
      <c r="F1" s="3"/>
      <c r="G1" s="3"/>
    </row>
    <row r="2" spans="1:7" s="6" customFormat="1" x14ac:dyDescent="0.25">
      <c r="A2" s="5"/>
      <c r="B2" s="5"/>
      <c r="C2" s="9"/>
      <c r="D2" s="9"/>
      <c r="E2" s="9"/>
      <c r="F2" s="5"/>
    </row>
    <row r="3" spans="1:7" s="4" customFormat="1" ht="54.75" customHeight="1" x14ac:dyDescent="0.2">
      <c r="A3" s="54" t="s">
        <v>36</v>
      </c>
      <c r="B3" s="54"/>
      <c r="C3" s="54"/>
      <c r="D3" s="54"/>
      <c r="E3" s="54"/>
      <c r="F3" s="54"/>
    </row>
    <row r="4" spans="1:7" s="2" customFormat="1" ht="28.5" customHeight="1" thickBot="1" x14ac:dyDescent="0.25">
      <c r="A4" s="19"/>
      <c r="B4" s="20"/>
      <c r="C4" s="48" t="s">
        <v>1</v>
      </c>
      <c r="D4" s="48" t="s">
        <v>10</v>
      </c>
      <c r="E4" s="48" t="s">
        <v>11</v>
      </c>
      <c r="F4" s="49" t="s">
        <v>2</v>
      </c>
    </row>
    <row r="5" spans="1:7" x14ac:dyDescent="0.25">
      <c r="A5" s="11"/>
      <c r="B5" s="25" t="s">
        <v>2</v>
      </c>
      <c r="C5" s="28">
        <f>+C6+C7</f>
        <v>2010247917.2300003</v>
      </c>
      <c r="D5" s="28">
        <f>+D6+D7</f>
        <v>132595241.52999999</v>
      </c>
      <c r="E5" s="28">
        <f>+E6+E7</f>
        <v>3138781.65</v>
      </c>
      <c r="F5" s="28">
        <f>+F6+F7</f>
        <v>2145981940.4100001</v>
      </c>
      <c r="G5" s="8"/>
    </row>
    <row r="6" spans="1:7" x14ac:dyDescent="0.25">
      <c r="A6" s="12"/>
      <c r="B6" s="25" t="s">
        <v>12</v>
      </c>
      <c r="C6" s="28">
        <f>Cuadro2_FISCALESok!C5</f>
        <v>1625174105.2300003</v>
      </c>
      <c r="D6" s="28">
        <f>Cuadro2_FISCALESok!D5</f>
        <v>132595241.52999999</v>
      </c>
      <c r="E6" s="28">
        <f>Cuadro2_FISCALESok!E5</f>
        <v>3138781.65</v>
      </c>
      <c r="F6" s="28">
        <f>Cuadro2_FISCALESok!F5</f>
        <v>1760908128.4100001</v>
      </c>
    </row>
    <row r="7" spans="1:7" ht="15.75" thickBot="1" x14ac:dyDescent="0.3">
      <c r="A7" s="13"/>
      <c r="B7" s="39" t="s">
        <v>19</v>
      </c>
      <c r="C7" s="47">
        <f>+Cuadro2_PROPIOSok!C6</f>
        <v>385073812</v>
      </c>
      <c r="D7" s="47">
        <v>0</v>
      </c>
      <c r="E7" s="47">
        <v>0</v>
      </c>
      <c r="F7" s="47">
        <f>+Cuadro2_PROPIOSok!D6</f>
        <v>385073812</v>
      </c>
    </row>
    <row r="8" spans="1:7" ht="5.0999999999999996" customHeight="1" x14ac:dyDescent="0.25"/>
    <row r="9" spans="1:7" x14ac:dyDescent="0.25">
      <c r="A9" s="50" t="s">
        <v>13</v>
      </c>
    </row>
    <row r="11" spans="1:7" s="42" customFormat="1" x14ac:dyDescent="0.25">
      <c r="C11" s="43">
        <f>+C7+C6</f>
        <v>2010247917.2300003</v>
      </c>
      <c r="D11" s="43">
        <f t="shared" ref="D11:E11" si="0">+D7+D6</f>
        <v>132595241.52999999</v>
      </c>
      <c r="E11" s="43">
        <f t="shared" si="0"/>
        <v>3138781.65</v>
      </c>
    </row>
    <row r="12" spans="1:7" s="42" customFormat="1" x14ac:dyDescent="0.25">
      <c r="C12" s="44" t="b">
        <f>C11=C5</f>
        <v>1</v>
      </c>
      <c r="D12" s="44" t="b">
        <f t="shared" ref="D12:E12" si="1">D11=D5</f>
        <v>1</v>
      </c>
      <c r="E12" s="44" t="b">
        <f t="shared" si="1"/>
        <v>1</v>
      </c>
    </row>
    <row r="13" spans="1:7" s="42" customFormat="1" x14ac:dyDescent="0.25">
      <c r="C13" s="44"/>
      <c r="D13" s="44"/>
      <c r="E13" s="44"/>
    </row>
    <row r="14" spans="1:7" s="42" customFormat="1" x14ac:dyDescent="0.25">
      <c r="C14" s="45">
        <f>+C6-Cuadro2_FISCALESok!C5</f>
        <v>0</v>
      </c>
      <c r="D14" s="45">
        <f>+D6-Cuadro2_FISCALESok!D5</f>
        <v>0</v>
      </c>
      <c r="E14" s="45">
        <f>+E6-Cuadro2_FISCALESok!E5</f>
        <v>0</v>
      </c>
      <c r="F14" s="45">
        <f>+F6-Cuadro2_FISCALESok!F5</f>
        <v>0</v>
      </c>
    </row>
    <row r="15" spans="1:7" s="42" customFormat="1" x14ac:dyDescent="0.25">
      <c r="C15" s="46">
        <f>+C7-Cuadro2_PROPIOSok!C6</f>
        <v>0</v>
      </c>
      <c r="D15" s="46" t="e">
        <f>+D7-Cuadro2_PROPIOSok!#REF!</f>
        <v>#REF!</v>
      </c>
      <c r="E15" s="46" t="e">
        <f>+E7-Cuadro2_PROPIOSok!#REF!</f>
        <v>#REF!</v>
      </c>
      <c r="F15" s="46">
        <f>+F7-Cuadro2_PROPIOSok!D6</f>
        <v>0</v>
      </c>
    </row>
    <row r="16" spans="1:7" s="42" customFormat="1" x14ac:dyDescent="0.25">
      <c r="C16" s="44"/>
      <c r="D16" s="44"/>
      <c r="E16" s="44"/>
    </row>
  </sheetData>
  <mergeCells count="2">
    <mergeCell ref="A1:D1"/>
    <mergeCell ref="A3:F3"/>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5"/>
  <sheetViews>
    <sheetView showGridLines="0" zoomScaleNormal="100" workbookViewId="0">
      <selection sqref="A1:D1"/>
    </sheetView>
  </sheetViews>
  <sheetFormatPr baseColWidth="10" defaultRowHeight="12.75" x14ac:dyDescent="0.2"/>
  <cols>
    <col min="1" max="1" width="6.85546875" style="2" customWidth="1"/>
    <col min="2" max="2" width="41.7109375" style="2" customWidth="1"/>
    <col min="3" max="6" width="20.140625" style="2" customWidth="1"/>
    <col min="7" max="7" width="22.7109375" style="2" bestFit="1" customWidth="1"/>
    <col min="8" max="16384" width="11.42578125" style="2"/>
  </cols>
  <sheetData>
    <row r="1" spans="1:7" ht="41.25" customHeight="1" x14ac:dyDescent="0.2">
      <c r="A1" s="53" t="s">
        <v>34</v>
      </c>
      <c r="B1" s="53"/>
      <c r="C1" s="53"/>
      <c r="D1" s="53"/>
      <c r="E1" s="1" t="s">
        <v>35</v>
      </c>
      <c r="F1" s="16"/>
    </row>
    <row r="2" spans="1:7" x14ac:dyDescent="0.2">
      <c r="A2" s="17"/>
      <c r="B2" s="17"/>
      <c r="C2" s="18"/>
      <c r="D2" s="18"/>
      <c r="E2" s="18"/>
      <c r="F2" s="17"/>
    </row>
    <row r="3" spans="1:7" ht="50.25" customHeight="1" x14ac:dyDescent="0.2">
      <c r="A3" s="54" t="s">
        <v>36</v>
      </c>
      <c r="B3" s="54"/>
      <c r="C3" s="54"/>
      <c r="D3" s="54"/>
      <c r="E3" s="54"/>
      <c r="F3" s="54"/>
    </row>
    <row r="4" spans="1:7" ht="15.75" customHeight="1" thickBot="1" x14ac:dyDescent="0.25">
      <c r="A4" s="55" t="s">
        <v>0</v>
      </c>
      <c r="B4" s="55"/>
      <c r="C4" s="19" t="s">
        <v>1</v>
      </c>
      <c r="D4" s="20" t="s">
        <v>10</v>
      </c>
      <c r="E4" s="20" t="s">
        <v>11</v>
      </c>
      <c r="F4" s="21" t="s">
        <v>2</v>
      </c>
    </row>
    <row r="5" spans="1:7" ht="14.25" x14ac:dyDescent="0.2">
      <c r="B5" s="22" t="s">
        <v>2</v>
      </c>
      <c r="C5" s="27">
        <f>SUM(C6:C29)</f>
        <v>1625174105.2300003</v>
      </c>
      <c r="D5" s="27">
        <f>SUM(D6:D29)</f>
        <v>132595241.52999999</v>
      </c>
      <c r="E5" s="27">
        <f>SUM(E6:E29)</f>
        <v>3138781.65</v>
      </c>
      <c r="F5" s="27">
        <f>SUM(F6:F29)</f>
        <v>1760908128.4100001</v>
      </c>
      <c r="G5" s="23">
        <f>SUM(C5:E5)</f>
        <v>1760908128.4100003</v>
      </c>
    </row>
    <row r="6" spans="1:7" x14ac:dyDescent="0.2">
      <c r="A6" s="24">
        <v>2</v>
      </c>
      <c r="B6" s="25" t="s">
        <v>16</v>
      </c>
      <c r="C6" s="28">
        <v>93208027.520000026</v>
      </c>
      <c r="D6" s="28">
        <v>0</v>
      </c>
      <c r="E6" s="28">
        <v>0</v>
      </c>
      <c r="F6" s="28">
        <f>+C6+D6+E6</f>
        <v>93208027.520000026</v>
      </c>
      <c r="G6" s="23">
        <f>SUM(C6:E6)</f>
        <v>93208027.520000026</v>
      </c>
    </row>
    <row r="7" spans="1:7" x14ac:dyDescent="0.2">
      <c r="A7" s="24">
        <v>3</v>
      </c>
      <c r="B7" s="25" t="s">
        <v>27</v>
      </c>
      <c r="C7" s="28">
        <v>59977206.019999996</v>
      </c>
      <c r="D7" s="28">
        <v>0</v>
      </c>
      <c r="E7" s="28">
        <v>0</v>
      </c>
      <c r="F7" s="28">
        <f t="shared" ref="F7:F18" si="0">+C7+D7+E7</f>
        <v>59977206.019999996</v>
      </c>
      <c r="G7" s="23">
        <f t="shared" ref="G7:G29" si="1">SUM(C7:E7)</f>
        <v>59977206.019999996</v>
      </c>
    </row>
    <row r="8" spans="1:7" x14ac:dyDescent="0.2">
      <c r="A8" s="24">
        <v>4</v>
      </c>
      <c r="B8" s="25" t="s">
        <v>21</v>
      </c>
      <c r="C8" s="28">
        <v>121410130.82000004</v>
      </c>
      <c r="D8" s="28">
        <v>0</v>
      </c>
      <c r="E8" s="28">
        <v>0</v>
      </c>
      <c r="F8" s="28">
        <f t="shared" si="0"/>
        <v>121410130.82000004</v>
      </c>
      <c r="G8" s="23">
        <f t="shared" si="1"/>
        <v>121410130.82000004</v>
      </c>
    </row>
    <row r="9" spans="1:7" x14ac:dyDescent="0.2">
      <c r="A9" s="24">
        <v>5</v>
      </c>
      <c r="B9" s="25" t="s">
        <v>28</v>
      </c>
      <c r="C9" s="28">
        <v>47797639</v>
      </c>
      <c r="D9" s="28">
        <v>0</v>
      </c>
      <c r="E9" s="28">
        <v>0</v>
      </c>
      <c r="F9" s="28">
        <f t="shared" si="0"/>
        <v>47797639</v>
      </c>
      <c r="G9" s="23">
        <f t="shared" si="1"/>
        <v>47797639</v>
      </c>
    </row>
    <row r="10" spans="1:7" x14ac:dyDescent="0.2">
      <c r="A10" s="24">
        <v>6</v>
      </c>
      <c r="B10" s="25" t="s">
        <v>3</v>
      </c>
      <c r="C10" s="28">
        <v>174881051.89999998</v>
      </c>
      <c r="D10" s="28">
        <v>1687612</v>
      </c>
      <c r="E10" s="28">
        <v>0</v>
      </c>
      <c r="F10" s="28">
        <f t="shared" si="0"/>
        <v>176568663.89999998</v>
      </c>
      <c r="G10" s="23">
        <f t="shared" si="1"/>
        <v>176568663.89999998</v>
      </c>
    </row>
    <row r="11" spans="1:7" ht="25.5" x14ac:dyDescent="0.2">
      <c r="A11" s="24">
        <v>8</v>
      </c>
      <c r="B11" s="25" t="s">
        <v>4</v>
      </c>
      <c r="C11" s="28">
        <v>22865119.91</v>
      </c>
      <c r="D11" s="28">
        <v>0</v>
      </c>
      <c r="E11" s="28">
        <v>0</v>
      </c>
      <c r="F11" s="28">
        <f t="shared" si="0"/>
        <v>22865119.91</v>
      </c>
      <c r="G11" s="23">
        <f t="shared" si="1"/>
        <v>22865119.91</v>
      </c>
    </row>
    <row r="12" spans="1:7" x14ac:dyDescent="0.2">
      <c r="A12" s="24">
        <v>9</v>
      </c>
      <c r="B12" s="25" t="s">
        <v>5</v>
      </c>
      <c r="C12" s="28">
        <v>202651171.45000002</v>
      </c>
      <c r="D12" s="28">
        <v>0</v>
      </c>
      <c r="E12" s="28">
        <v>0</v>
      </c>
      <c r="F12" s="28">
        <f t="shared" si="0"/>
        <v>202651171.45000002</v>
      </c>
      <c r="G12" s="23">
        <f t="shared" si="1"/>
        <v>202651171.45000002</v>
      </c>
    </row>
    <row r="13" spans="1:7" x14ac:dyDescent="0.2">
      <c r="A13" s="24">
        <v>10</v>
      </c>
      <c r="B13" s="25" t="s">
        <v>6</v>
      </c>
      <c r="C13" s="28">
        <v>77759211.160000026</v>
      </c>
      <c r="D13" s="28">
        <v>0</v>
      </c>
      <c r="E13" s="28">
        <v>0</v>
      </c>
      <c r="F13" s="28">
        <f t="shared" si="0"/>
        <v>77759211.160000026</v>
      </c>
      <c r="G13" s="23">
        <f t="shared" si="1"/>
        <v>77759211.160000026</v>
      </c>
    </row>
    <row r="14" spans="1:7" x14ac:dyDescent="0.2">
      <c r="A14" s="24">
        <v>11</v>
      </c>
      <c r="B14" s="25" t="s">
        <v>15</v>
      </c>
      <c r="C14" s="28">
        <v>232419828.28999996</v>
      </c>
      <c r="D14" s="28">
        <v>107391129.52999999</v>
      </c>
      <c r="E14" s="28">
        <v>3138781.65</v>
      </c>
      <c r="F14" s="28">
        <f t="shared" si="0"/>
        <v>342949739.46999991</v>
      </c>
      <c r="G14" s="23">
        <f t="shared" si="1"/>
        <v>342949739.46999991</v>
      </c>
    </row>
    <row r="15" spans="1:7" x14ac:dyDescent="0.2">
      <c r="A15" s="24">
        <v>12</v>
      </c>
      <c r="B15" s="25" t="s">
        <v>22</v>
      </c>
      <c r="C15" s="28">
        <v>92972654.699999988</v>
      </c>
      <c r="D15" s="28">
        <v>0</v>
      </c>
      <c r="E15" s="28">
        <v>0</v>
      </c>
      <c r="F15" s="28">
        <f t="shared" si="0"/>
        <v>92972654.699999988</v>
      </c>
      <c r="G15" s="23">
        <f t="shared" si="1"/>
        <v>92972654.699999988</v>
      </c>
    </row>
    <row r="16" spans="1:7" x14ac:dyDescent="0.2">
      <c r="A16" s="24">
        <v>14</v>
      </c>
      <c r="B16" s="25" t="s">
        <v>7</v>
      </c>
      <c r="C16" s="28">
        <v>25447659.109999999</v>
      </c>
      <c r="D16" s="28">
        <v>0</v>
      </c>
      <c r="E16" s="28">
        <v>0</v>
      </c>
      <c r="F16" s="28">
        <f t="shared" si="0"/>
        <v>25447659.109999999</v>
      </c>
      <c r="G16" s="23">
        <f t="shared" si="1"/>
        <v>25447659.109999999</v>
      </c>
    </row>
    <row r="17" spans="1:7" x14ac:dyDescent="0.2">
      <c r="A17" s="24">
        <v>15</v>
      </c>
      <c r="B17" s="25" t="s">
        <v>8</v>
      </c>
      <c r="C17" s="28">
        <v>32395855.5</v>
      </c>
      <c r="D17" s="28">
        <v>0</v>
      </c>
      <c r="E17" s="28">
        <v>0</v>
      </c>
      <c r="F17" s="28">
        <f t="shared" si="0"/>
        <v>32395855.5</v>
      </c>
      <c r="G17" s="23">
        <f t="shared" si="1"/>
        <v>32395855.5</v>
      </c>
    </row>
    <row r="18" spans="1:7" x14ac:dyDescent="0.2">
      <c r="A18" s="24">
        <v>16</v>
      </c>
      <c r="B18" s="25" t="s">
        <v>17</v>
      </c>
      <c r="C18" s="28">
        <v>92712778.400000006</v>
      </c>
      <c r="D18" s="28">
        <v>0</v>
      </c>
      <c r="E18" s="28">
        <v>0</v>
      </c>
      <c r="F18" s="28">
        <f t="shared" si="0"/>
        <v>92712778.400000006</v>
      </c>
      <c r="G18" s="23">
        <f t="shared" si="1"/>
        <v>92712778.400000006</v>
      </c>
    </row>
    <row r="19" spans="1:7" x14ac:dyDescent="0.2">
      <c r="A19" s="24">
        <v>17</v>
      </c>
      <c r="B19" s="25" t="s">
        <v>29</v>
      </c>
      <c r="C19" s="28">
        <v>23772142.489999998</v>
      </c>
      <c r="D19" s="28">
        <v>0</v>
      </c>
      <c r="E19" s="28">
        <v>0</v>
      </c>
      <c r="F19" s="28">
        <f t="shared" ref="F19:F29" si="2">+C19+D19+E19</f>
        <v>23772142.489999998</v>
      </c>
      <c r="G19" s="23">
        <f t="shared" si="1"/>
        <v>23772142.489999998</v>
      </c>
    </row>
    <row r="20" spans="1:7" x14ac:dyDescent="0.2">
      <c r="A20" s="24">
        <v>18</v>
      </c>
      <c r="B20" s="25" t="s">
        <v>23</v>
      </c>
      <c r="C20" s="28">
        <v>17018407.249999993</v>
      </c>
      <c r="D20" s="28">
        <v>0</v>
      </c>
      <c r="E20" s="28">
        <v>0</v>
      </c>
      <c r="F20" s="28">
        <f t="shared" si="2"/>
        <v>17018407.249999993</v>
      </c>
      <c r="G20" s="23">
        <f t="shared" si="1"/>
        <v>17018407.249999993</v>
      </c>
    </row>
    <row r="21" spans="1:7" x14ac:dyDescent="0.2">
      <c r="A21" s="24">
        <v>20</v>
      </c>
      <c r="B21" s="25" t="s">
        <v>9</v>
      </c>
      <c r="C21" s="28">
        <v>242122268.95000002</v>
      </c>
      <c r="D21" s="28">
        <v>0</v>
      </c>
      <c r="E21" s="28">
        <v>0</v>
      </c>
      <c r="F21" s="28">
        <f t="shared" si="2"/>
        <v>242122268.95000002</v>
      </c>
      <c r="G21" s="23">
        <f t="shared" si="1"/>
        <v>242122268.95000002</v>
      </c>
    </row>
    <row r="22" spans="1:7" x14ac:dyDescent="0.2">
      <c r="A22" s="24">
        <v>21</v>
      </c>
      <c r="B22" s="25" t="s">
        <v>24</v>
      </c>
      <c r="C22" s="28">
        <v>430072</v>
      </c>
      <c r="D22" s="28">
        <v>0</v>
      </c>
      <c r="E22" s="28">
        <v>0</v>
      </c>
      <c r="F22" s="28">
        <f t="shared" si="2"/>
        <v>430072</v>
      </c>
      <c r="G22" s="23">
        <f t="shared" si="1"/>
        <v>430072</v>
      </c>
    </row>
    <row r="23" spans="1:7" ht="38.25" x14ac:dyDescent="0.2">
      <c r="A23" s="24">
        <v>25</v>
      </c>
      <c r="B23" s="25" t="s">
        <v>14</v>
      </c>
      <c r="C23" s="28">
        <v>4360747.5999999996</v>
      </c>
      <c r="D23" s="28">
        <v>0</v>
      </c>
      <c r="E23" s="28">
        <v>0</v>
      </c>
      <c r="F23" s="28">
        <f t="shared" si="2"/>
        <v>4360747.5999999996</v>
      </c>
      <c r="G23" s="23">
        <f t="shared" si="1"/>
        <v>4360747.5999999996</v>
      </c>
    </row>
    <row r="24" spans="1:7" x14ac:dyDescent="0.2">
      <c r="A24" s="24">
        <v>27</v>
      </c>
      <c r="B24" s="25" t="s">
        <v>18</v>
      </c>
      <c r="C24" s="28">
        <v>196233.5</v>
      </c>
      <c r="D24" s="28">
        <v>0</v>
      </c>
      <c r="E24" s="28">
        <v>0</v>
      </c>
      <c r="F24" s="28">
        <f t="shared" si="2"/>
        <v>196233.5</v>
      </c>
      <c r="G24" s="23">
        <f t="shared" si="1"/>
        <v>196233.5</v>
      </c>
    </row>
    <row r="25" spans="1:7" x14ac:dyDescent="0.2">
      <c r="A25" s="24">
        <v>38</v>
      </c>
      <c r="B25" s="25" t="s">
        <v>25</v>
      </c>
      <c r="C25" s="28">
        <v>9993612.4000000004</v>
      </c>
      <c r="D25" s="28">
        <v>0</v>
      </c>
      <c r="E25" s="28">
        <v>0</v>
      </c>
      <c r="F25" s="28">
        <f t="shared" si="2"/>
        <v>9993612.4000000004</v>
      </c>
      <c r="G25" s="23">
        <f t="shared" si="1"/>
        <v>9993612.4000000004</v>
      </c>
    </row>
    <row r="26" spans="1:7" x14ac:dyDescent="0.2">
      <c r="A26" s="24">
        <v>41</v>
      </c>
      <c r="B26" s="25" t="s">
        <v>30</v>
      </c>
      <c r="C26" s="28">
        <v>800000</v>
      </c>
      <c r="D26" s="28">
        <v>801000</v>
      </c>
      <c r="E26" s="28">
        <v>0</v>
      </c>
      <c r="F26" s="28">
        <f t="shared" si="2"/>
        <v>1601000</v>
      </c>
      <c r="G26" s="23">
        <f t="shared" si="1"/>
        <v>1601000</v>
      </c>
    </row>
    <row r="27" spans="1:7" x14ac:dyDescent="0.2">
      <c r="A27" s="24">
        <v>43</v>
      </c>
      <c r="B27" s="25" t="s">
        <v>31</v>
      </c>
      <c r="C27" s="28">
        <v>38955586.230000019</v>
      </c>
      <c r="D27" s="28">
        <v>22715500</v>
      </c>
      <c r="E27" s="28">
        <v>0</v>
      </c>
      <c r="F27" s="28">
        <f t="shared" si="2"/>
        <v>61671086.230000019</v>
      </c>
      <c r="G27" s="23">
        <f t="shared" si="1"/>
        <v>61671086.230000019</v>
      </c>
    </row>
    <row r="28" spans="1:7" x14ac:dyDescent="0.2">
      <c r="A28" s="24">
        <v>45</v>
      </c>
      <c r="B28" s="25" t="s">
        <v>32</v>
      </c>
      <c r="C28" s="28">
        <v>4920093.43</v>
      </c>
      <c r="D28" s="28">
        <v>0</v>
      </c>
      <c r="E28" s="28">
        <v>0</v>
      </c>
      <c r="F28" s="28">
        <f t="shared" si="2"/>
        <v>4920093.43</v>
      </c>
      <c r="G28" s="23">
        <f t="shared" si="1"/>
        <v>4920093.43</v>
      </c>
    </row>
    <row r="29" spans="1:7" x14ac:dyDescent="0.2">
      <c r="A29" s="24">
        <v>46</v>
      </c>
      <c r="B29" s="25" t="s">
        <v>33</v>
      </c>
      <c r="C29" s="28">
        <v>6106607.5999999987</v>
      </c>
      <c r="D29" s="28">
        <v>0</v>
      </c>
      <c r="E29" s="28">
        <v>0</v>
      </c>
      <c r="F29" s="28">
        <f t="shared" si="2"/>
        <v>6106607.5999999987</v>
      </c>
      <c r="G29" s="23">
        <f t="shared" si="1"/>
        <v>6106607.5999999987</v>
      </c>
    </row>
    <row r="30" spans="1:7" ht="5.0999999999999996" customHeight="1" thickBot="1" x14ac:dyDescent="0.25">
      <c r="A30" s="26"/>
      <c r="B30" s="26"/>
      <c r="C30" s="29"/>
      <c r="D30" s="29"/>
      <c r="E30" s="29">
        <v>0</v>
      </c>
      <c r="F30" s="29"/>
    </row>
    <row r="31" spans="1:7" ht="5.0999999999999996" customHeight="1" x14ac:dyDescent="0.2"/>
    <row r="32" spans="1:7" x14ac:dyDescent="0.2">
      <c r="A32" s="2" t="s">
        <v>13</v>
      </c>
    </row>
    <row r="34" spans="3:7" x14ac:dyDescent="0.2">
      <c r="C34" s="23">
        <f>SUM(C6:C29)</f>
        <v>1625174105.2300003</v>
      </c>
      <c r="D34" s="23">
        <f>SUM(D6:D29)</f>
        <v>132595241.52999999</v>
      </c>
      <c r="E34" s="23">
        <f>SUM(E6:E29)</f>
        <v>3138781.65</v>
      </c>
      <c r="F34" s="23">
        <f>SUM(F6:F29)</f>
        <v>1760908128.4100001</v>
      </c>
      <c r="G34" s="23">
        <f>SUM(G6:G29)</f>
        <v>1760908128.4100001</v>
      </c>
    </row>
    <row r="35" spans="3:7" x14ac:dyDescent="0.2">
      <c r="C35" s="2" t="b">
        <f>C34=C5</f>
        <v>1</v>
      </c>
      <c r="D35" s="2" t="b">
        <f t="shared" ref="D35:G35" si="3">D34=D5</f>
        <v>1</v>
      </c>
      <c r="E35" s="2" t="b">
        <f t="shared" si="3"/>
        <v>1</v>
      </c>
      <c r="F35" s="2" t="b">
        <f t="shared" si="3"/>
        <v>1</v>
      </c>
      <c r="G35" s="2" t="b">
        <f t="shared" si="3"/>
        <v>1</v>
      </c>
    </row>
  </sheetData>
  <mergeCells count="3">
    <mergeCell ref="A1:D1"/>
    <mergeCell ref="A3:F3"/>
    <mergeCell ref="A4:B4"/>
  </mergeCells>
  <pageMargins left="0.7" right="0.7" top="0.75" bottom="0.75" header="0.3" footer="0.3"/>
  <pageSetup scale="70" orientation="portrait" r:id="rId1"/>
  <ignoredErrors>
    <ignoredError sqref="E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25"/>
  <sheetViews>
    <sheetView showGridLines="0" zoomScaleNormal="100" workbookViewId="0">
      <selection sqref="A1:C1"/>
    </sheetView>
  </sheetViews>
  <sheetFormatPr baseColWidth="10" defaultRowHeight="15.75" x14ac:dyDescent="0.25"/>
  <cols>
    <col min="1" max="1" width="6.85546875" style="14" customWidth="1"/>
    <col min="2" max="2" width="41.7109375" style="14" customWidth="1"/>
    <col min="3" max="4" width="20.140625" style="14" customWidth="1"/>
    <col min="5" max="16384" width="11.42578125" style="14"/>
  </cols>
  <sheetData>
    <row r="1" spans="1:4" s="2" customFormat="1" ht="54" customHeight="1" x14ac:dyDescent="0.2">
      <c r="A1" s="53" t="s">
        <v>34</v>
      </c>
      <c r="B1" s="53"/>
      <c r="C1" s="53"/>
      <c r="D1" s="1" t="s">
        <v>35</v>
      </c>
    </row>
    <row r="2" spans="1:4" s="2" customFormat="1" ht="12.75" x14ac:dyDescent="0.2">
      <c r="A2" s="17"/>
      <c r="B2" s="17"/>
      <c r="C2" s="18"/>
      <c r="D2" s="17"/>
    </row>
    <row r="3" spans="1:4" s="2" customFormat="1" ht="50.25" customHeight="1" x14ac:dyDescent="0.2">
      <c r="A3" s="54" t="s">
        <v>37</v>
      </c>
      <c r="B3" s="54"/>
      <c r="C3" s="54"/>
      <c r="D3" s="54"/>
    </row>
    <row r="4" spans="1:4" ht="16.5" thickBot="1" x14ac:dyDescent="0.3">
      <c r="A4" s="19" t="s">
        <v>0</v>
      </c>
      <c r="B4" s="20"/>
      <c r="C4" s="19" t="s">
        <v>1</v>
      </c>
      <c r="D4" s="30" t="s">
        <v>2</v>
      </c>
    </row>
    <row r="5" spans="1:4" ht="5.0999999999999996" customHeight="1" x14ac:dyDescent="0.25">
      <c r="A5" s="2"/>
      <c r="B5" s="2"/>
      <c r="C5" s="2"/>
      <c r="D5" s="2"/>
    </row>
    <row r="6" spans="1:4" x14ac:dyDescent="0.25">
      <c r="A6" s="2"/>
      <c r="B6" s="22" t="s">
        <v>2</v>
      </c>
      <c r="C6" s="41">
        <f>SUM(C8:C21)</f>
        <v>385073812</v>
      </c>
      <c r="D6" s="41">
        <f>SUM(D8:D21)</f>
        <v>385073812</v>
      </c>
    </row>
    <row r="7" spans="1:4" ht="5.0999999999999996" customHeight="1" x14ac:dyDescent="0.25">
      <c r="A7" s="2"/>
      <c r="B7" s="2"/>
      <c r="C7" s="2"/>
      <c r="D7" s="2"/>
    </row>
    <row r="8" spans="1:4" x14ac:dyDescent="0.25">
      <c r="A8" s="24">
        <v>4</v>
      </c>
      <c r="B8" s="25" t="s">
        <v>21</v>
      </c>
      <c r="C8" s="52">
        <v>2162720</v>
      </c>
      <c r="D8" s="52">
        <f t="shared" ref="D8:D21" si="0">SUM(C8:C8)</f>
        <v>2162720</v>
      </c>
    </row>
    <row r="9" spans="1:4" x14ac:dyDescent="0.25">
      <c r="A9" s="24">
        <v>6</v>
      </c>
      <c r="B9" s="25" t="s">
        <v>3</v>
      </c>
      <c r="C9" s="52">
        <v>37619193</v>
      </c>
      <c r="D9" s="52">
        <f t="shared" si="0"/>
        <v>37619193</v>
      </c>
    </row>
    <row r="10" spans="1:4" ht="25.5" x14ac:dyDescent="0.25">
      <c r="A10" s="24">
        <v>8</v>
      </c>
      <c r="B10" s="25" t="s">
        <v>4</v>
      </c>
      <c r="C10" s="52">
        <v>192526</v>
      </c>
      <c r="D10" s="52">
        <f t="shared" si="0"/>
        <v>192526</v>
      </c>
    </row>
    <row r="11" spans="1:4" x14ac:dyDescent="0.25">
      <c r="A11" s="24">
        <v>9</v>
      </c>
      <c r="B11" s="25" t="s">
        <v>5</v>
      </c>
      <c r="C11" s="52">
        <v>131934108</v>
      </c>
      <c r="D11" s="52">
        <f t="shared" si="0"/>
        <v>131934108</v>
      </c>
    </row>
    <row r="12" spans="1:4" x14ac:dyDescent="0.25">
      <c r="A12" s="24">
        <v>10</v>
      </c>
      <c r="B12" s="25" t="s">
        <v>6</v>
      </c>
      <c r="C12" s="52">
        <v>11763738</v>
      </c>
      <c r="D12" s="52">
        <f t="shared" si="0"/>
        <v>11763738</v>
      </c>
    </row>
    <row r="13" spans="1:4" x14ac:dyDescent="0.25">
      <c r="A13" s="24">
        <v>11</v>
      </c>
      <c r="B13" s="25" t="s">
        <v>15</v>
      </c>
      <c r="C13" s="52">
        <v>9793261</v>
      </c>
      <c r="D13" s="52">
        <f t="shared" si="0"/>
        <v>9793261</v>
      </c>
    </row>
    <row r="14" spans="1:4" x14ac:dyDescent="0.25">
      <c r="A14" s="24">
        <v>12</v>
      </c>
      <c r="B14" s="25" t="s">
        <v>22</v>
      </c>
      <c r="C14" s="52">
        <v>0</v>
      </c>
      <c r="D14" s="52">
        <f t="shared" si="0"/>
        <v>0</v>
      </c>
    </row>
    <row r="15" spans="1:4" x14ac:dyDescent="0.25">
      <c r="A15" s="24">
        <v>14</v>
      </c>
      <c r="B15" s="25" t="s">
        <v>7</v>
      </c>
      <c r="C15" s="52">
        <v>130625</v>
      </c>
      <c r="D15" s="52">
        <f t="shared" si="0"/>
        <v>130625</v>
      </c>
    </row>
    <row r="16" spans="1:4" x14ac:dyDescent="0.25">
      <c r="A16" s="24">
        <v>16</v>
      </c>
      <c r="B16" s="25" t="s">
        <v>17</v>
      </c>
      <c r="C16" s="52">
        <v>0</v>
      </c>
      <c r="D16" s="52">
        <f t="shared" si="0"/>
        <v>0</v>
      </c>
    </row>
    <row r="17" spans="1:4" x14ac:dyDescent="0.25">
      <c r="A17" s="24">
        <v>18</v>
      </c>
      <c r="B17" s="25" t="s">
        <v>23</v>
      </c>
      <c r="C17" s="52">
        <v>50978778</v>
      </c>
      <c r="D17" s="52">
        <f t="shared" si="0"/>
        <v>50978778</v>
      </c>
    </row>
    <row r="18" spans="1:4" x14ac:dyDescent="0.25">
      <c r="A18" s="24">
        <v>20</v>
      </c>
      <c r="B18" s="25" t="s">
        <v>9</v>
      </c>
      <c r="C18" s="52">
        <v>3481984</v>
      </c>
      <c r="D18" s="52">
        <f t="shared" si="0"/>
        <v>3481984</v>
      </c>
    </row>
    <row r="19" spans="1:4" x14ac:dyDescent="0.25">
      <c r="A19" s="24">
        <v>21</v>
      </c>
      <c r="B19" s="25" t="s">
        <v>24</v>
      </c>
      <c r="C19" s="52">
        <v>31954004</v>
      </c>
      <c r="D19" s="52">
        <f t="shared" si="0"/>
        <v>31954004</v>
      </c>
    </row>
    <row r="20" spans="1:4" x14ac:dyDescent="0.25">
      <c r="A20" s="24">
        <v>38</v>
      </c>
      <c r="B20" s="25" t="s">
        <v>25</v>
      </c>
      <c r="C20" s="52">
        <v>63047971</v>
      </c>
      <c r="D20" s="52">
        <f t="shared" si="0"/>
        <v>63047971</v>
      </c>
    </row>
    <row r="21" spans="1:4" ht="25.5" x14ac:dyDescent="0.25">
      <c r="A21" s="24">
        <v>51</v>
      </c>
      <c r="B21" s="25" t="s">
        <v>26</v>
      </c>
      <c r="C21" s="52">
        <v>42014904</v>
      </c>
      <c r="D21" s="52">
        <f t="shared" si="0"/>
        <v>42014904</v>
      </c>
    </row>
    <row r="22" spans="1:4" ht="5.0999999999999996" customHeight="1" thickBot="1" x14ac:dyDescent="0.3">
      <c r="A22" s="15"/>
      <c r="B22" s="15"/>
      <c r="C22" s="15"/>
      <c r="D22" s="15"/>
    </row>
    <row r="23" spans="1:4" ht="5.0999999999999996" customHeight="1" x14ac:dyDescent="0.25"/>
    <row r="24" spans="1:4" ht="75" customHeight="1" x14ac:dyDescent="0.25">
      <c r="A24" s="56" t="s">
        <v>20</v>
      </c>
      <c r="B24" s="56"/>
      <c r="C24" s="56"/>
      <c r="D24" s="56"/>
    </row>
    <row r="25" spans="1:4" x14ac:dyDescent="0.25">
      <c r="A25" s="51" t="s">
        <v>13</v>
      </c>
      <c r="B25" s="51"/>
      <c r="C25" s="51"/>
      <c r="D25" s="51"/>
    </row>
  </sheetData>
  <mergeCells count="3">
    <mergeCell ref="A24:D24"/>
    <mergeCell ref="A1:C1"/>
    <mergeCell ref="A3:D3"/>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
  <sheetViews>
    <sheetView showGridLines="0" workbookViewId="0">
      <selection sqref="A1:D1"/>
    </sheetView>
  </sheetViews>
  <sheetFormatPr baseColWidth="10" defaultRowHeight="15" x14ac:dyDescent="0.25"/>
  <cols>
    <col min="1" max="1" width="4.28515625" customWidth="1"/>
    <col min="2" max="2" width="41.7109375" customWidth="1"/>
    <col min="3" max="6" width="20.140625" customWidth="1"/>
    <col min="8" max="8" width="15.28515625" style="57" bestFit="1" customWidth="1"/>
    <col min="9" max="9" width="15.140625" style="57" bestFit="1" customWidth="1"/>
    <col min="10" max="10" width="13.140625" style="57" bestFit="1" customWidth="1"/>
    <col min="11" max="11" width="15.140625" style="57" bestFit="1" customWidth="1"/>
  </cols>
  <sheetData>
    <row r="1" spans="1:11" ht="48.75" customHeight="1" x14ac:dyDescent="0.25">
      <c r="A1" s="53" t="s">
        <v>34</v>
      </c>
      <c r="B1" s="53"/>
      <c r="C1" s="53"/>
      <c r="D1" s="53"/>
      <c r="E1" s="1" t="s">
        <v>35</v>
      </c>
      <c r="F1" s="31"/>
    </row>
    <row r="2" spans="1:11" ht="21" x14ac:dyDescent="0.6">
      <c r="A2" s="32"/>
      <c r="B2" s="32"/>
      <c r="C2" s="32"/>
      <c r="D2" s="32"/>
      <c r="E2" s="32"/>
      <c r="F2" s="32"/>
    </row>
    <row r="3" spans="1:11" ht="50.25" customHeight="1" x14ac:dyDescent="0.25">
      <c r="A3" s="54" t="s">
        <v>38</v>
      </c>
      <c r="B3" s="54"/>
      <c r="C3" s="54"/>
      <c r="D3" s="54"/>
      <c r="E3" s="54"/>
      <c r="F3" s="54"/>
    </row>
    <row r="4" spans="1:11" ht="15.75" thickBot="1" x14ac:dyDescent="0.3">
      <c r="A4" s="19" t="s">
        <v>0</v>
      </c>
      <c r="B4" s="20"/>
      <c r="C4" s="19" t="s">
        <v>1</v>
      </c>
      <c r="D4" s="20" t="s">
        <v>10</v>
      </c>
      <c r="E4" s="20" t="s">
        <v>11</v>
      </c>
      <c r="F4" s="30" t="s">
        <v>2</v>
      </c>
    </row>
    <row r="5" spans="1:11" x14ac:dyDescent="0.25">
      <c r="A5" s="2"/>
      <c r="B5" s="22" t="s">
        <v>2</v>
      </c>
      <c r="C5" s="33">
        <f>+C6+C9+C13+C16+C14+C17+C18+C15</f>
        <v>253122076.41999999</v>
      </c>
      <c r="D5" s="33">
        <f t="shared" ref="D5:E5" si="0">+D6+D9+D13+D16+D14+D17+D18+D15</f>
        <v>235914892.84999999</v>
      </c>
      <c r="E5" s="33">
        <f t="shared" si="0"/>
        <v>1478031.42</v>
      </c>
      <c r="F5" s="33">
        <f>+C5+D5+E5</f>
        <v>490515000.69</v>
      </c>
      <c r="H5" s="58">
        <f>+C6+C9+C13+C14+C15+C16+C17+C18</f>
        <v>253122076.41999999</v>
      </c>
      <c r="I5" s="58">
        <f t="shared" ref="I5:K5" si="1">+D6+D9+D13+D14+D15+D16+D17+D18</f>
        <v>235914892.84999999</v>
      </c>
      <c r="J5" s="58">
        <f t="shared" si="1"/>
        <v>1478031.42</v>
      </c>
      <c r="K5" s="58">
        <f t="shared" si="1"/>
        <v>490515000.69</v>
      </c>
    </row>
    <row r="6" spans="1:11" x14ac:dyDescent="0.25">
      <c r="A6" s="24">
        <v>1</v>
      </c>
      <c r="B6" s="25" t="s">
        <v>39</v>
      </c>
      <c r="C6" s="34">
        <f>+C7+C8</f>
        <v>13307349.42</v>
      </c>
      <c r="D6" s="34">
        <f t="shared" ref="D6:E6" si="2">+D7+D8</f>
        <v>23018677.34</v>
      </c>
      <c r="E6" s="34">
        <f t="shared" si="2"/>
        <v>969100</v>
      </c>
      <c r="F6" s="34">
        <f>+C6+D6+E6</f>
        <v>37295126.759999998</v>
      </c>
    </row>
    <row r="7" spans="1:11" x14ac:dyDescent="0.25">
      <c r="A7" s="24"/>
      <c r="B7" s="25" t="s">
        <v>40</v>
      </c>
      <c r="C7" s="34">
        <v>13307349.42</v>
      </c>
      <c r="D7" s="34">
        <v>3848666.98</v>
      </c>
      <c r="E7" s="34">
        <v>969100</v>
      </c>
      <c r="F7" s="34">
        <f>+C7+D7+E7</f>
        <v>18125116.399999999</v>
      </c>
    </row>
    <row r="8" spans="1:11" x14ac:dyDescent="0.25">
      <c r="A8" s="24"/>
      <c r="B8" s="25" t="s">
        <v>41</v>
      </c>
      <c r="C8" s="34">
        <v>0</v>
      </c>
      <c r="D8" s="34">
        <v>19170010.359999999</v>
      </c>
      <c r="E8" s="34">
        <v>0</v>
      </c>
      <c r="F8" s="34">
        <f t="shared" ref="F8:F18" si="3">+C8+D8+E8</f>
        <v>19170010.359999999</v>
      </c>
    </row>
    <row r="9" spans="1:11" x14ac:dyDescent="0.25">
      <c r="A9" s="24">
        <v>3</v>
      </c>
      <c r="B9" s="25" t="s">
        <v>27</v>
      </c>
      <c r="C9" s="34">
        <f>+C10+C11+C12</f>
        <v>182655099</v>
      </c>
      <c r="D9" s="34">
        <f t="shared" ref="D9:E9" si="4">+D10+D11+D12</f>
        <v>51932529</v>
      </c>
      <c r="E9" s="34">
        <f t="shared" si="4"/>
        <v>508931.42</v>
      </c>
      <c r="F9" s="34">
        <f t="shared" si="3"/>
        <v>235096559.41999999</v>
      </c>
    </row>
    <row r="10" spans="1:11" x14ac:dyDescent="0.25">
      <c r="A10" s="24"/>
      <c r="B10" s="25" t="s">
        <v>42</v>
      </c>
      <c r="C10" s="34">
        <v>965084</v>
      </c>
      <c r="D10" s="34">
        <v>46173194</v>
      </c>
      <c r="E10" s="34">
        <v>508931.42</v>
      </c>
      <c r="F10" s="34">
        <f t="shared" si="3"/>
        <v>47647209.420000002</v>
      </c>
    </row>
    <row r="11" spans="1:11" x14ac:dyDescent="0.25">
      <c r="A11" s="24"/>
      <c r="B11" s="25" t="s">
        <v>43</v>
      </c>
      <c r="C11" s="34">
        <v>174979655</v>
      </c>
      <c r="D11" s="34">
        <v>3688675</v>
      </c>
      <c r="E11" s="34">
        <v>0</v>
      </c>
      <c r="F11" s="34">
        <f t="shared" si="3"/>
        <v>178668330</v>
      </c>
    </row>
    <row r="12" spans="1:11" ht="25.5" x14ac:dyDescent="0.25">
      <c r="A12" s="24"/>
      <c r="B12" s="25" t="s">
        <v>44</v>
      </c>
      <c r="C12" s="34">
        <v>6710360</v>
      </c>
      <c r="D12" s="34">
        <v>2070660</v>
      </c>
      <c r="E12" s="34">
        <v>0</v>
      </c>
      <c r="F12" s="34">
        <f t="shared" si="3"/>
        <v>8781020</v>
      </c>
    </row>
    <row r="13" spans="1:11" x14ac:dyDescent="0.25">
      <c r="A13" s="24">
        <v>35</v>
      </c>
      <c r="B13" s="25" t="s">
        <v>45</v>
      </c>
      <c r="C13" s="34">
        <v>0</v>
      </c>
      <c r="D13" s="34">
        <v>9693764</v>
      </c>
      <c r="E13" s="34">
        <v>0</v>
      </c>
      <c r="F13" s="34">
        <f t="shared" si="3"/>
        <v>9693764</v>
      </c>
    </row>
    <row r="14" spans="1:11" x14ac:dyDescent="0.25">
      <c r="A14" s="24">
        <v>40</v>
      </c>
      <c r="B14" s="25" t="s">
        <v>46</v>
      </c>
      <c r="C14" s="34">
        <v>0</v>
      </c>
      <c r="D14" s="34">
        <v>50574902.720000006</v>
      </c>
      <c r="E14" s="34">
        <v>0</v>
      </c>
      <c r="F14" s="34">
        <f t="shared" si="3"/>
        <v>50574902.720000006</v>
      </c>
    </row>
    <row r="15" spans="1:11" x14ac:dyDescent="0.25">
      <c r="A15" s="24">
        <v>41</v>
      </c>
      <c r="B15" s="25" t="s">
        <v>30</v>
      </c>
      <c r="C15" s="34">
        <v>900000</v>
      </c>
      <c r="D15" s="34">
        <v>1528000</v>
      </c>
      <c r="E15" s="34">
        <v>0</v>
      </c>
      <c r="F15" s="34">
        <f t="shared" si="3"/>
        <v>2428000</v>
      </c>
    </row>
    <row r="16" spans="1:11" ht="25.5" x14ac:dyDescent="0.25">
      <c r="A16" s="24">
        <v>42</v>
      </c>
      <c r="B16" s="25" t="s">
        <v>47</v>
      </c>
      <c r="C16" s="34">
        <v>0</v>
      </c>
      <c r="D16" s="34">
        <v>18076200</v>
      </c>
      <c r="E16" s="34">
        <v>0</v>
      </c>
      <c r="F16" s="34">
        <f t="shared" si="3"/>
        <v>18076200</v>
      </c>
    </row>
    <row r="17" spans="1:6" x14ac:dyDescent="0.25">
      <c r="A17" s="35">
        <v>43</v>
      </c>
      <c r="B17" s="36" t="s">
        <v>31</v>
      </c>
      <c r="C17" s="37">
        <v>56259628</v>
      </c>
      <c r="D17" s="37">
        <v>50998534.219999999</v>
      </c>
      <c r="E17" s="37">
        <v>0</v>
      </c>
      <c r="F17" s="34">
        <f t="shared" si="3"/>
        <v>107258162.22</v>
      </c>
    </row>
    <row r="18" spans="1:6" ht="26.25" thickBot="1" x14ac:dyDescent="0.3">
      <c r="A18" s="38">
        <v>44</v>
      </c>
      <c r="B18" s="39" t="s">
        <v>48</v>
      </c>
      <c r="C18" s="40">
        <v>0</v>
      </c>
      <c r="D18" s="40">
        <v>30092285.57</v>
      </c>
      <c r="E18" s="40">
        <v>0</v>
      </c>
      <c r="F18" s="40">
        <f t="shared" si="3"/>
        <v>30092285.57</v>
      </c>
    </row>
    <row r="19" spans="1:6" x14ac:dyDescent="0.25">
      <c r="A19" s="2" t="s">
        <v>49</v>
      </c>
      <c r="B19" s="2"/>
      <c r="C19" s="2"/>
      <c r="D19" s="2"/>
      <c r="E19" s="2"/>
      <c r="F19" s="2"/>
    </row>
  </sheetData>
  <mergeCells count="2">
    <mergeCell ref="A1:D1"/>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Cuadro2_Total</vt:lpstr>
      <vt:lpstr>Cuadro2_FISCALESok</vt:lpstr>
      <vt:lpstr>Cuadro2_PROPIOSok</vt:lpstr>
      <vt:lpstr>Cuadro3_Ramos Autónomos</vt:lpstr>
      <vt:lpstr>Cuadro2_FISCALESok!Área_de_impresión</vt:lpstr>
      <vt:lpstr>Cuadro2_PROPIOSok!Área_de_impresión</vt:lpstr>
      <vt:lpstr>Cuadro2_Total!Área_de_impresión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UPCP</cp:lastModifiedBy>
  <dcterms:created xsi:type="dcterms:W3CDTF">2013-07-23T22:27:11Z</dcterms:created>
  <dcterms:modified xsi:type="dcterms:W3CDTF">2015-10-26T18:34:44Z</dcterms:modified>
</cp:coreProperties>
</file>