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AppData\Local\Microsoft\Windows\INetCache\Content.Outlook\MPD1TMLQ\"/>
    </mc:Choice>
  </mc:AlternateContent>
  <bookViews>
    <workbookView xWindow="0" yWindow="0" windowWidth="28800" windowHeight="11835"/>
  </bookViews>
  <sheets>
    <sheet name="4T_2019" sheetId="1" r:id="rId1"/>
  </sheets>
  <definedNames>
    <definedName name="_xlnm._FilterDatabase" localSheetId="0" hidden="1">'4T_2019'!$A$10:$E$779</definedName>
    <definedName name="_xlnm.Print_Area" localSheetId="0">'4T_2019'!#REF!</definedName>
    <definedName name="_xlnm.Print_Titles" localSheetId="0">'4T_2019'!$1:$10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7" i="1" l="1"/>
  <c r="D277" i="1"/>
  <c r="C185" i="1" l="1"/>
  <c r="D185" i="1"/>
  <c r="E185" i="1"/>
  <c r="D772" i="1" l="1"/>
  <c r="E772" i="1"/>
  <c r="D747" i="1"/>
  <c r="E747" i="1"/>
  <c r="D744" i="1"/>
  <c r="E744" i="1"/>
  <c r="C15" i="1"/>
  <c r="C772" i="1" l="1"/>
  <c r="E769" i="1"/>
  <c r="D769" i="1"/>
  <c r="C769" i="1"/>
  <c r="E766" i="1"/>
  <c r="D766" i="1"/>
  <c r="C766" i="1"/>
  <c r="E763" i="1"/>
  <c r="D763" i="1"/>
  <c r="C763" i="1"/>
  <c r="E760" i="1"/>
  <c r="D760" i="1"/>
  <c r="C760" i="1"/>
  <c r="E757" i="1"/>
  <c r="D757" i="1"/>
  <c r="C757" i="1"/>
  <c r="E754" i="1"/>
  <c r="D754" i="1"/>
  <c r="C754" i="1"/>
  <c r="E751" i="1"/>
  <c r="D751" i="1"/>
  <c r="C751" i="1"/>
  <c r="C747" i="1"/>
  <c r="C744" i="1"/>
  <c r="E741" i="1"/>
  <c r="D741" i="1"/>
  <c r="C741" i="1"/>
  <c r="E738" i="1"/>
  <c r="D738" i="1"/>
  <c r="C738" i="1"/>
  <c r="E735" i="1"/>
  <c r="D735" i="1"/>
  <c r="C735" i="1"/>
  <c r="E732" i="1"/>
  <c r="D732" i="1"/>
  <c r="C732" i="1"/>
  <c r="E729" i="1"/>
  <c r="D729" i="1"/>
  <c r="C729" i="1"/>
  <c r="E726" i="1"/>
  <c r="D726" i="1"/>
  <c r="C726" i="1"/>
  <c r="E723" i="1"/>
  <c r="D723" i="1"/>
  <c r="C723" i="1"/>
  <c r="E720" i="1"/>
  <c r="D720" i="1"/>
  <c r="C720" i="1"/>
  <c r="E717" i="1"/>
  <c r="D717" i="1"/>
  <c r="C717" i="1"/>
  <c r="E714" i="1"/>
  <c r="D714" i="1"/>
  <c r="C714" i="1"/>
  <c r="E711" i="1"/>
  <c r="D711" i="1"/>
  <c r="C711" i="1"/>
  <c r="E708" i="1"/>
  <c r="D708" i="1"/>
  <c r="C708" i="1"/>
  <c r="E705" i="1"/>
  <c r="D705" i="1"/>
  <c r="C705" i="1"/>
  <c r="E701" i="1"/>
  <c r="D701" i="1"/>
  <c r="C701" i="1"/>
  <c r="E698" i="1"/>
  <c r="D698" i="1"/>
  <c r="C698" i="1"/>
  <c r="E695" i="1"/>
  <c r="D695" i="1"/>
  <c r="C695" i="1"/>
  <c r="E692" i="1"/>
  <c r="D692" i="1"/>
  <c r="C692" i="1"/>
  <c r="E689" i="1"/>
  <c r="D689" i="1"/>
  <c r="C689" i="1"/>
  <c r="E686" i="1"/>
  <c r="D686" i="1"/>
  <c r="C686" i="1"/>
  <c r="E683" i="1"/>
  <c r="D683" i="1"/>
  <c r="C683" i="1"/>
  <c r="E679" i="1"/>
  <c r="D679" i="1"/>
  <c r="C679" i="1"/>
  <c r="E675" i="1"/>
  <c r="D675" i="1"/>
  <c r="C675" i="1"/>
  <c r="E671" i="1"/>
  <c r="D671" i="1"/>
  <c r="C671" i="1"/>
  <c r="E667" i="1"/>
  <c r="D667" i="1"/>
  <c r="C667" i="1"/>
  <c r="E663" i="1"/>
  <c r="D663" i="1"/>
  <c r="C663" i="1"/>
  <c r="E659" i="1"/>
  <c r="D659" i="1"/>
  <c r="C659" i="1"/>
  <c r="E655" i="1"/>
  <c r="D655" i="1"/>
  <c r="C655" i="1"/>
  <c r="E652" i="1"/>
  <c r="D652" i="1"/>
  <c r="C652" i="1"/>
  <c r="E649" i="1"/>
  <c r="D649" i="1"/>
  <c r="C649" i="1"/>
  <c r="E646" i="1"/>
  <c r="D646" i="1"/>
  <c r="C646" i="1"/>
  <c r="E643" i="1"/>
  <c r="D643" i="1"/>
  <c r="C643" i="1"/>
  <c r="E640" i="1"/>
  <c r="D640" i="1"/>
  <c r="C640" i="1"/>
  <c r="E637" i="1"/>
  <c r="D637" i="1"/>
  <c r="C637" i="1"/>
  <c r="E634" i="1"/>
  <c r="D634" i="1"/>
  <c r="C634" i="1"/>
  <c r="E631" i="1"/>
  <c r="D631" i="1"/>
  <c r="C631" i="1"/>
  <c r="E628" i="1"/>
  <c r="D628" i="1"/>
  <c r="C628" i="1"/>
  <c r="E625" i="1"/>
  <c r="D625" i="1"/>
  <c r="C625" i="1"/>
  <c r="E622" i="1"/>
  <c r="D622" i="1"/>
  <c r="C622" i="1"/>
  <c r="E619" i="1"/>
  <c r="D619" i="1"/>
  <c r="C619" i="1"/>
  <c r="E616" i="1"/>
  <c r="D616" i="1"/>
  <c r="C616" i="1"/>
  <c r="E613" i="1"/>
  <c r="D613" i="1"/>
  <c r="C613" i="1"/>
  <c r="E610" i="1"/>
  <c r="D610" i="1"/>
  <c r="C610" i="1"/>
  <c r="E607" i="1"/>
  <c r="D607" i="1"/>
  <c r="C607" i="1"/>
  <c r="E604" i="1"/>
  <c r="D604" i="1"/>
  <c r="C604" i="1"/>
  <c r="E601" i="1"/>
  <c r="D601" i="1"/>
  <c r="C601" i="1"/>
  <c r="E598" i="1"/>
  <c r="D598" i="1"/>
  <c r="C598" i="1"/>
  <c r="E595" i="1"/>
  <c r="D595" i="1"/>
  <c r="C595" i="1"/>
  <c r="E592" i="1"/>
  <c r="D592" i="1"/>
  <c r="C592" i="1"/>
  <c r="E589" i="1"/>
  <c r="D589" i="1"/>
  <c r="C589" i="1"/>
  <c r="E586" i="1"/>
  <c r="D586" i="1"/>
  <c r="C586" i="1"/>
  <c r="E583" i="1"/>
  <c r="D583" i="1"/>
  <c r="C583" i="1"/>
  <c r="E580" i="1"/>
  <c r="D580" i="1"/>
  <c r="C580" i="1"/>
  <c r="E576" i="1"/>
  <c r="D576" i="1"/>
  <c r="C576" i="1"/>
  <c r="E572" i="1"/>
  <c r="D572" i="1"/>
  <c r="C572" i="1"/>
  <c r="E568" i="1"/>
  <c r="D568" i="1"/>
  <c r="C568" i="1"/>
  <c r="E564" i="1"/>
  <c r="D564" i="1"/>
  <c r="C564" i="1"/>
  <c r="E560" i="1"/>
  <c r="D560" i="1"/>
  <c r="C560" i="1"/>
  <c r="E556" i="1"/>
  <c r="D556" i="1"/>
  <c r="C556" i="1"/>
  <c r="E552" i="1"/>
  <c r="D552" i="1"/>
  <c r="C552" i="1"/>
  <c r="E548" i="1"/>
  <c r="D548" i="1"/>
  <c r="C548" i="1"/>
  <c r="E544" i="1"/>
  <c r="D544" i="1"/>
  <c r="C544" i="1"/>
  <c r="E541" i="1"/>
  <c r="D541" i="1"/>
  <c r="C541" i="1"/>
  <c r="E538" i="1"/>
  <c r="D538" i="1"/>
  <c r="C538" i="1"/>
  <c r="E535" i="1"/>
  <c r="D535" i="1"/>
  <c r="C535" i="1"/>
  <c r="E532" i="1"/>
  <c r="D532" i="1"/>
  <c r="C532" i="1"/>
  <c r="E528" i="1"/>
  <c r="D528" i="1"/>
  <c r="C528" i="1"/>
  <c r="E525" i="1"/>
  <c r="D525" i="1"/>
  <c r="C525" i="1"/>
  <c r="E522" i="1"/>
  <c r="D522" i="1"/>
  <c r="C522" i="1"/>
  <c r="E519" i="1"/>
  <c r="D519" i="1"/>
  <c r="C519" i="1"/>
  <c r="E516" i="1"/>
  <c r="D516" i="1"/>
  <c r="C516" i="1"/>
  <c r="E513" i="1"/>
  <c r="D513" i="1"/>
  <c r="C513" i="1"/>
  <c r="E510" i="1"/>
  <c r="D510" i="1"/>
  <c r="C510" i="1"/>
  <c r="E507" i="1"/>
  <c r="D507" i="1"/>
  <c r="C507" i="1"/>
  <c r="E504" i="1"/>
  <c r="D504" i="1"/>
  <c r="C504" i="1"/>
  <c r="E500" i="1"/>
  <c r="D500" i="1"/>
  <c r="C500" i="1"/>
  <c r="E497" i="1"/>
  <c r="D497" i="1"/>
  <c r="C497" i="1"/>
  <c r="E494" i="1"/>
  <c r="D494" i="1"/>
  <c r="C494" i="1"/>
  <c r="E491" i="1"/>
  <c r="D491" i="1"/>
  <c r="C491" i="1"/>
  <c r="E488" i="1"/>
  <c r="D488" i="1"/>
  <c r="C488" i="1"/>
  <c r="E485" i="1"/>
  <c r="D485" i="1"/>
  <c r="C485" i="1"/>
  <c r="E482" i="1"/>
  <c r="D482" i="1"/>
  <c r="C482" i="1"/>
  <c r="E479" i="1"/>
  <c r="D479" i="1"/>
  <c r="C479" i="1"/>
  <c r="E476" i="1"/>
  <c r="D476" i="1"/>
  <c r="C476" i="1"/>
  <c r="E472" i="1"/>
  <c r="D472" i="1"/>
  <c r="C472" i="1"/>
  <c r="E469" i="1"/>
  <c r="D469" i="1"/>
  <c r="C469" i="1"/>
  <c r="E465" i="1"/>
  <c r="D465" i="1"/>
  <c r="C465" i="1"/>
  <c r="E462" i="1"/>
  <c r="D462" i="1"/>
  <c r="C462" i="1"/>
  <c r="E459" i="1"/>
  <c r="D459" i="1"/>
  <c r="C459" i="1"/>
  <c r="E456" i="1"/>
  <c r="D456" i="1"/>
  <c r="C456" i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0" i="1"/>
  <c r="D440" i="1"/>
  <c r="C440" i="1"/>
  <c r="E437" i="1"/>
  <c r="D437" i="1"/>
  <c r="C437" i="1"/>
  <c r="E434" i="1"/>
  <c r="D434" i="1"/>
  <c r="C434" i="1"/>
  <c r="E431" i="1"/>
  <c r="D431" i="1"/>
  <c r="C431" i="1"/>
  <c r="E427" i="1"/>
  <c r="D427" i="1"/>
  <c r="C427" i="1"/>
  <c r="E424" i="1"/>
  <c r="D424" i="1"/>
  <c r="C424" i="1"/>
  <c r="E421" i="1"/>
  <c r="D421" i="1"/>
  <c r="C421" i="1"/>
  <c r="E417" i="1"/>
  <c r="D417" i="1"/>
  <c r="C417" i="1"/>
  <c r="E413" i="1"/>
  <c r="D413" i="1"/>
  <c r="C413" i="1"/>
  <c r="E410" i="1"/>
  <c r="D410" i="1"/>
  <c r="C410" i="1"/>
  <c r="E407" i="1"/>
  <c r="D407" i="1"/>
  <c r="C407" i="1"/>
  <c r="E404" i="1"/>
  <c r="D404" i="1"/>
  <c r="C404" i="1"/>
  <c r="E401" i="1"/>
  <c r="D401" i="1"/>
  <c r="C401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7" i="1"/>
  <c r="D337" i="1"/>
  <c r="C337" i="1"/>
  <c r="E334" i="1"/>
  <c r="D334" i="1"/>
  <c r="C334" i="1"/>
  <c r="E331" i="1"/>
  <c r="D331" i="1"/>
  <c r="C331" i="1"/>
  <c r="E328" i="1"/>
  <c r="D328" i="1"/>
  <c r="C328" i="1"/>
  <c r="E325" i="1"/>
  <c r="D325" i="1"/>
  <c r="C325" i="1"/>
  <c r="E322" i="1"/>
  <c r="D322" i="1"/>
  <c r="C322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E274" i="1"/>
  <c r="D274" i="1"/>
  <c r="C274" i="1"/>
  <c r="E271" i="1"/>
  <c r="D271" i="1"/>
  <c r="C271" i="1"/>
  <c r="E268" i="1"/>
  <c r="D268" i="1"/>
  <c r="C268" i="1"/>
  <c r="E264" i="1"/>
  <c r="D264" i="1"/>
  <c r="C264" i="1"/>
  <c r="E261" i="1"/>
  <c r="D261" i="1"/>
  <c r="C261" i="1"/>
  <c r="E258" i="1"/>
  <c r="D258" i="1"/>
  <c r="C258" i="1"/>
  <c r="E255" i="1"/>
  <c r="D255" i="1"/>
  <c r="C255" i="1"/>
  <c r="E252" i="1"/>
  <c r="D252" i="1"/>
  <c r="C252" i="1"/>
  <c r="E249" i="1"/>
  <c r="D249" i="1"/>
  <c r="C249" i="1"/>
  <c r="E246" i="1"/>
  <c r="D246" i="1"/>
  <c r="C246" i="1"/>
  <c r="E242" i="1"/>
  <c r="D242" i="1"/>
  <c r="C242" i="1"/>
  <c r="E239" i="1"/>
  <c r="D239" i="1"/>
  <c r="C239" i="1"/>
  <c r="E236" i="1"/>
  <c r="D236" i="1"/>
  <c r="C236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6" i="1"/>
  <c r="D166" i="1"/>
  <c r="C166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D111" i="1"/>
  <c r="C111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D46" i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D22" i="1"/>
  <c r="C22" i="1"/>
  <c r="E18" i="1"/>
  <c r="D18" i="1"/>
  <c r="C18" i="1"/>
  <c r="E15" i="1"/>
  <c r="D15" i="1"/>
  <c r="E12" i="1"/>
  <c r="D12" i="1"/>
  <c r="C12" i="1"/>
  <c r="D547" i="1" l="1"/>
  <c r="C678" i="1"/>
  <c r="E21" i="1"/>
  <c r="D416" i="1"/>
  <c r="E547" i="1"/>
  <c r="C555" i="1"/>
  <c r="D559" i="1"/>
  <c r="E563" i="1"/>
  <c r="D575" i="1"/>
  <c r="C658" i="1"/>
  <c r="D662" i="1"/>
  <c r="E666" i="1"/>
  <c r="C674" i="1"/>
  <c r="D678" i="1"/>
  <c r="D21" i="1"/>
  <c r="E551" i="1"/>
  <c r="D666" i="1"/>
  <c r="D45" i="1"/>
  <c r="E45" i="1"/>
  <c r="E169" i="1"/>
  <c r="E416" i="1"/>
  <c r="C551" i="1"/>
  <c r="E559" i="1"/>
  <c r="E575" i="1"/>
  <c r="D658" i="1"/>
  <c r="E662" i="1"/>
  <c r="D674" i="1"/>
  <c r="E678" i="1"/>
  <c r="E567" i="1"/>
  <c r="E670" i="1"/>
  <c r="D551" i="1"/>
  <c r="E555" i="1"/>
  <c r="D567" i="1"/>
  <c r="E571" i="1"/>
  <c r="E658" i="1"/>
  <c r="D670" i="1"/>
  <c r="E674" i="1"/>
  <c r="C169" i="1"/>
  <c r="D169" i="1"/>
  <c r="E110" i="1"/>
  <c r="E682" i="1"/>
  <c r="D468" i="1"/>
  <c r="E579" i="1"/>
  <c r="D704" i="1"/>
  <c r="E11" i="1"/>
  <c r="E35" i="1"/>
  <c r="E267" i="1"/>
  <c r="E340" i="1"/>
  <c r="E503" i="1"/>
  <c r="E49" i="1"/>
  <c r="D475" i="1"/>
  <c r="D117" i="1"/>
  <c r="D420" i="1"/>
  <c r="E475" i="1"/>
  <c r="D555" i="1"/>
  <c r="D571" i="1"/>
  <c r="E704" i="1"/>
  <c r="D750" i="1"/>
  <c r="D25" i="1"/>
  <c r="E117" i="1"/>
  <c r="D245" i="1"/>
  <c r="E420" i="1"/>
  <c r="D430" i="1"/>
  <c r="D443" i="1"/>
  <c r="D531" i="1"/>
  <c r="E750" i="1"/>
  <c r="D11" i="1"/>
  <c r="E25" i="1"/>
  <c r="D35" i="1"/>
  <c r="D49" i="1"/>
  <c r="D110" i="1"/>
  <c r="E245" i="1"/>
  <c r="D267" i="1"/>
  <c r="D340" i="1"/>
  <c r="E430" i="1"/>
  <c r="E443" i="1"/>
  <c r="E468" i="1"/>
  <c r="D503" i="1"/>
  <c r="E531" i="1"/>
  <c r="D563" i="1"/>
  <c r="D579" i="1"/>
  <c r="D682" i="1"/>
  <c r="C670" i="1"/>
  <c r="C11" i="1"/>
  <c r="C21" i="1"/>
  <c r="C110" i="1"/>
  <c r="C267" i="1"/>
  <c r="C567" i="1"/>
  <c r="C45" i="1"/>
  <c r="C117" i="1"/>
  <c r="C416" i="1"/>
  <c r="C468" i="1"/>
  <c r="C547" i="1"/>
  <c r="C571" i="1"/>
  <c r="C750" i="1"/>
  <c r="C563" i="1"/>
  <c r="C579" i="1"/>
  <c r="C666" i="1"/>
  <c r="C503" i="1"/>
  <c r="C559" i="1"/>
  <c r="C575" i="1"/>
  <c r="C662" i="1"/>
  <c r="C704" i="1"/>
  <c r="C340" i="1"/>
  <c r="C475" i="1"/>
  <c r="C245" i="1"/>
  <c r="C35" i="1"/>
  <c r="C49" i="1"/>
  <c r="C420" i="1"/>
  <c r="C443" i="1"/>
  <c r="C682" i="1"/>
  <c r="C25" i="1"/>
  <c r="C430" i="1"/>
  <c r="C531" i="1"/>
</calcChain>
</file>

<file path=xl/sharedStrings.xml><?xml version="1.0" encoding="utf-8"?>
<sst xmlns="http://schemas.openxmlformats.org/spreadsheetml/2006/main" count="775" uniqueCount="261">
  <si>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</si>
  <si>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</si>
  <si>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</si>
  <si>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</si>
  <si>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</si>
  <si>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</si>
  <si>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</si>
  <si>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</si>
  <si>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</si>
  <si>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</si>
  <si>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</si>
  <si>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</si>
  <si>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</si>
  <si>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</si>
  <si>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</si>
  <si>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</si>
  <si>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</si>
  <si>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</si>
  <si>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</si>
  <si>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</si>
  <si>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</si>
  <si>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</si>
  <si>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</si>
  <si>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</si>
  <si>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</si>
  <si>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</si>
  <si>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</si>
  <si>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</si>
  <si>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</si>
  <si>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</si>
  <si>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</si>
  <si>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</si>
  <si>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</si>
  <si>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</si>
  <si>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</si>
  <si>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</si>
  <si>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</si>
  <si>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</si>
  <si>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</si>
  <si>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</si>
  <si>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</si>
  <si>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</si>
  <si>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</si>
  <si>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</si>
  <si>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</si>
  <si>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</si>
  <si>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</si>
  <si>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</si>
  <si>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</si>
  <si>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</si>
  <si>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</si>
  <si>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</si>
  <si>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</si>
  <si>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</si>
  <si>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</si>
  <si>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</si>
  <si>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</si>
  <si>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</si>
  <si>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</si>
  <si>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</si>
  <si>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</si>
  <si>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</si>
  <si>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</si>
  <si>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</si>
  <si>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</si>
  <si>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</si>
  <si>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</si>
  <si>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</si>
  <si>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</si>
  <si>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</si>
  <si>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</si>
  <si>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</si>
  <si>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</si>
  <si>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</si>
  <si>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</si>
  <si>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</si>
  <si>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</si>
  <si>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</si>
  <si>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</si>
  <si>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</si>
  <si>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</si>
  <si>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</si>
  <si>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</si>
  <si>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</si>
  <si>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</si>
  <si>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</si>
  <si>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</si>
  <si>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</si>
  <si>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</si>
  <si>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</si>
  <si>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</si>
  <si>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</si>
  <si>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</si>
  <si>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</si>
  <si>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</si>
  <si>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</si>
  <si>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</si>
  <si>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</si>
  <si>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</si>
  <si>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</si>
  <si>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</si>
  <si>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</si>
  <si>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</si>
  <si>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</si>
  <si>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</si>
  <si>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</si>
  <si>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</si>
  <si>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</si>
  <si>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</si>
  <si>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</si>
  <si>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</si>
  <si>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</si>
  <si>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</si>
  <si>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</si>
  <si>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</si>
  <si>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</si>
  <si>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</si>
  <si>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</si>
  <si>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</si>
  <si>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</si>
  <si>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</si>
  <si>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</si>
  <si>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</si>
  <si>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</si>
  <si>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</si>
  <si>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</si>
  <si>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</si>
  <si>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</si>
  <si>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</si>
  <si>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</si>
  <si>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</si>
  <si>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</si>
  <si>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</si>
  <si>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</si>
  <si>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</si>
  <si>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</si>
  <si>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</si>
  <si>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</si>
  <si>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</si>
  <si>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</si>
  <si>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</si>
  <si>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</si>
  <si>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</si>
  <si>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</si>
  <si>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</si>
  <si>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</si>
  <si>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</si>
  <si>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</si>
  <si>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</si>
  <si>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</si>
  <si>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</si>
  <si>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</si>
  <si>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</si>
  <si>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</si>
  <si>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</si>
  <si>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</si>
  <si>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</si>
  <si>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</si>
  <si>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</si>
  <si>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</si>
  <si>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</si>
  <si>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</si>
  <si>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</si>
  <si>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</si>
  <si>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</si>
  <si>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</si>
  <si>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</si>
  <si>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</si>
  <si>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</si>
  <si>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</si>
  <si>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</si>
  <si>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</si>
  <si>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Materiales Avanzados, S.C.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</si>
  <si>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</si>
  <si>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</si>
  <si>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</si>
  <si>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</si>
  <si>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</si>
  <si>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</si>
  <si>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</si>
  <si>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</si>
  <si>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</si>
  <si>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</si>
  <si>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</si>
  <si>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</si>
  <si>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</si>
  <si>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</si>
  <si>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</si>
  <si>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</si>
  <si>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</si>
  <si>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</si>
  <si>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</si>
  <si>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</si>
  <si>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</si>
  <si>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</si>
  <si>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</si>
  <si>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</si>
  <si>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</si>
  <si>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</si>
  <si>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</si>
  <si>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</si>
  <si>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</si>
  <si>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</si>
  <si>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</si>
  <si>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</si>
  <si>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</si>
  <si>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</si>
  <si>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</si>
  <si>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</si>
  <si>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</si>
  <si>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</si>
  <si>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</si>
  <si>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</si>
  <si>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</si>
  <si>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</si>
  <si>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</si>
  <si>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</si>
  <si>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</si>
  <si>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</si>
  <si>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</si>
  <si>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</si>
  <si>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Centro de Investigación en Ciencias de Información Geoespacial A.C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</si>
  <si>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</si>
  <si>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</si>
  <si>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</si>
  <si>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</si>
  <si>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</si>
  <si>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</si>
  <si>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</si>
  <si>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</si>
  <si>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</si>
  <si>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</si>
  <si>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</si>
  <si>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Ferrocarril del Itsmo de Tehuantepec, S.A. de C.V.</t>
  </si>
  <si>
    <t>Monto anual autorizado o modificado
 2019</t>
  </si>
  <si>
    <t>Telecomunicaciones de México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</si>
  <si>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</si>
  <si>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</si>
  <si>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</si>
  <si>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</si>
  <si>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Fondo de Cultura Económica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</si>
  <si>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</si>
  <si>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</si>
  <si>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</si>
  <si>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Educal, S.A. de C.V.      </t>
  </si>
  <si>
    <t xml:space="preserve">Administración Portuaria Integral de Manzanillo, S.A. de C.V.   </t>
  </si>
  <si>
    <t xml:space="preserve">Administración Portuaria Integral de Mazatlán, S.A. de C.V. </t>
  </si>
  <si>
    <t xml:space="preserve">36 Seguridad y Protección Ciudadana          </t>
  </si>
  <si>
    <t xml:space="preserve">Comité Nacional para el Desarrollo Sustentable de la Caña de Azúcar </t>
  </si>
  <si>
    <t>FONATUR TREN MAYA, S.A. de C.V.</t>
  </si>
  <si>
    <t>FONATUR INFRAESTRUCTURA, S.A. de C.V.</t>
  </si>
  <si>
    <t>Cuarto Trimestre de 2019</t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</si>
  <si>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Enero-diciembre de 2019
</t>
    </r>
    <r>
      <rPr>
        <sz val="10"/>
        <rFont val="Montserrat"/>
      </rPr>
      <t>(Miles de pesos)</t>
    </r>
  </si>
  <si>
    <t>Enero-diciembre</t>
  </si>
  <si>
    <t>Centro de Investigación y Desarrollo Tecnológico en Electroquímica, S.C.</t>
  </si>
  <si>
    <t xml:space="preserve"> Coordinación Nacional del Servicio Profesional Docente</t>
  </si>
  <si>
    <t xml:space="preserve"> Coordinación General @prende.mx</t>
  </si>
  <si>
    <t xml:space="preserve"> Instituto Nacional de los Pueblos Indígenas</t>
  </si>
  <si>
    <t>17 Fiscalía General de la República</t>
  </si>
  <si>
    <t>Banco del Bienestar, S.N.C., I.B.D.</t>
  </si>
  <si>
    <r>
      <t>1/</t>
    </r>
    <r>
      <rPr>
        <sz val="7"/>
        <color theme="1"/>
        <rFont val="Montserrat"/>
      </rPr>
      <t xml:space="preserve"> La información presentada es de carácter preliminar e incluye información revisada del trimestre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</si>
</sst>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sz val="1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vertAlign val="superscript"/>
      <sz val="10"/>
      <name val="Montserrat Bold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vertAlign val="superscript"/>
      <sz val="7"/>
      <color theme="1"/>
      <name val="Montserrat"/>
    </font>
    <font>
      <sz val="7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 applyBorder="1"/>
    <xf numFmtId="0" fontId="9" fillId="0" borderId="0" xfId="0" applyFont="1" applyFill="1" applyBorder="1"/>
    <xf numFmtId="164" fontId="10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right" vertical="top" wrapText="1"/>
    </xf>
    <xf numFmtId="3" fontId="15" fillId="0" borderId="3" xfId="3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vertical="top" wrapText="1"/>
    </xf>
    <xf numFmtId="164" fontId="6" fillId="4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/>
    </xf>
    <xf numFmtId="49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left" vertical="top" indent="2"/>
    </xf>
    <xf numFmtId="164" fontId="7" fillId="5" borderId="0" xfId="1" applyNumberFormat="1" applyFont="1" applyFill="1" applyBorder="1" applyAlignment="1">
      <alignment horizontal="right" vertical="top"/>
    </xf>
    <xf numFmtId="164" fontId="8" fillId="5" borderId="0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64" fontId="7" fillId="5" borderId="0" xfId="0" applyNumberFormat="1" applyFont="1" applyFill="1" applyBorder="1" applyAlignment="1">
      <alignment vertical="top" wrapText="1"/>
    </xf>
    <xf numFmtId="164" fontId="7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7" fillId="5" borderId="1" xfId="0" applyNumberFormat="1" applyFont="1" applyFill="1" applyBorder="1" applyAlignment="1">
      <alignment horizontal="left" vertical="top" indent="2"/>
    </xf>
    <xf numFmtId="1" fontId="7" fillId="5" borderId="0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/>
    </xf>
    <xf numFmtId="1" fontId="6" fillId="4" borderId="0" xfId="0" applyNumberFormat="1" applyFont="1" applyFill="1" applyBorder="1" applyAlignment="1">
      <alignment horizontal="left" vertical="top"/>
    </xf>
    <xf numFmtId="164" fontId="7" fillId="5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20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4" fontId="7" fillId="5" borderId="0" xfId="1" applyNumberFormat="1" applyFont="1" applyFill="1" applyBorder="1" applyAlignment="1">
      <alignment vertical="top"/>
    </xf>
    <xf numFmtId="164" fontId="7" fillId="5" borderId="0" xfId="0" applyNumberFormat="1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vertical="top" wrapText="1"/>
    </xf>
    <xf numFmtId="164" fontId="6" fillId="5" borderId="1" xfId="1" applyNumberFormat="1" applyFont="1" applyFill="1" applyBorder="1" applyAlignment="1">
      <alignment horizontal="right" vertical="top"/>
    </xf>
    <xf numFmtId="165" fontId="7" fillId="5" borderId="1" xfId="0" applyNumberFormat="1" applyFont="1" applyFill="1" applyBorder="1" applyAlignment="1">
      <alignment horizontal="left" vertical="top" indent="2"/>
    </xf>
    <xf numFmtId="1" fontId="6" fillId="5" borderId="1" xfId="0" applyNumberFormat="1" applyFont="1" applyFill="1" applyBorder="1" applyAlignment="1">
      <alignment horizontal="left" vertical="top"/>
    </xf>
    <xf numFmtId="3" fontId="15" fillId="0" borderId="4" xfId="3" applyNumberFormat="1" applyFont="1" applyFill="1" applyBorder="1" applyAlignment="1">
      <alignment horizontal="center" vertical="center" wrapText="1"/>
    </xf>
    <xf numFmtId="164" fontId="15" fillId="0" borderId="4" xfId="1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left" vertical="top"/>
    </xf>
    <xf numFmtId="49" fontId="6" fillId="4" borderId="4" xfId="0" applyNumberFormat="1" applyFont="1" applyFill="1" applyBorder="1" applyAlignment="1">
      <alignment vertical="top" wrapText="1"/>
    </xf>
    <xf numFmtId="164" fontId="6" fillId="4" borderId="4" xfId="1" applyNumberFormat="1" applyFont="1" applyFill="1" applyBorder="1" applyAlignment="1">
      <alignment horizontal="right" vertical="top"/>
    </xf>
    <xf numFmtId="164" fontId="8" fillId="5" borderId="1" xfId="1" applyNumberFormat="1" applyFont="1" applyFill="1" applyBorder="1" applyAlignment="1">
      <alignment horizontal="right" vertical="top"/>
    </xf>
    <xf numFmtId="3" fontId="22" fillId="6" borderId="0" xfId="8" applyNumberFormat="1" applyFont="1" applyFill="1" applyBorder="1" applyAlignment="1" applyProtection="1">
      <alignment horizontal="right" vertical="top"/>
    </xf>
    <xf numFmtId="164" fontId="16" fillId="3" borderId="0" xfId="1" applyNumberFormat="1" applyFont="1" applyFill="1" applyBorder="1" applyAlignment="1">
      <alignment horizontal="center" vertical="center" wrapText="1"/>
    </xf>
    <xf numFmtId="166" fontId="7" fillId="5" borderId="0" xfId="1" applyNumberFormat="1" applyFont="1" applyFill="1" applyBorder="1" applyAlignment="1">
      <alignment horizontal="right" vertical="top"/>
    </xf>
    <xf numFmtId="49" fontId="7" fillId="5" borderId="0" xfId="0" applyNumberFormat="1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vertical="top" wrapText="1"/>
    </xf>
    <xf numFmtId="164" fontId="6" fillId="4" borderId="1" xfId="1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1" fontId="6" fillId="5" borderId="0" xfId="0" applyNumberFormat="1" applyFont="1" applyFill="1" applyBorder="1" applyAlignment="1">
      <alignment horizontal="left" vertical="top" wrapText="1"/>
    </xf>
    <xf numFmtId="1" fontId="6" fillId="4" borderId="0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6" fillId="3" borderId="0" xfId="3" applyNumberFormat="1" applyFont="1" applyFill="1" applyBorder="1" applyAlignment="1">
      <alignment horizontal="center" vertical="center" wrapText="1"/>
    </xf>
    <xf numFmtId="164" fontId="16" fillId="3" borderId="0" xfId="1" applyNumberFormat="1" applyFont="1" applyFill="1" applyBorder="1" applyAlignment="1">
      <alignment horizontal="center" vertical="center" wrapText="1"/>
    </xf>
    <xf numFmtId="164" fontId="16" fillId="3" borderId="2" xfId="1" applyNumberFormat="1" applyFont="1" applyFill="1" applyBorder="1" applyAlignment="1">
      <alignment horizontal="center" vertical="center"/>
    </xf>
  </cellXfs>
  <cellStyles count="9">
    <cellStyle name="Millares" xfId="1" builtinId="3"/>
    <cellStyle name="Millares 2 2" xfId="7"/>
    <cellStyle name="Millares 5" xfId="4"/>
    <cellStyle name="Normal" xfId="0" builtinId="0"/>
    <cellStyle name="Normal 11" xfId="3"/>
    <cellStyle name="Normal 11 11" xfId="6"/>
    <cellStyle name="Normal 2 10" xfId="2"/>
    <cellStyle name="Normal 5" xfId="5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9"/>
  <sheetViews>
    <sheetView showGridLines="0" tabSelected="1" topLeftCell="A130" zoomScale="120" zoomScaleNormal="120" workbookViewId="0">
      <selection sqref="A1:C1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58" t="s">
        <v>0</v>
      </c>
      <c r="B1" s="58"/>
      <c r="C1" s="58"/>
      <c r="D1" s="30" t="s">
        <v>251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8.5" customHeight="1" x14ac:dyDescent="0.25">
      <c r="A3" s="59" t="s">
        <v>242</v>
      </c>
      <c r="B3" s="59"/>
      <c r="C3" s="59"/>
      <c r="D3" s="59"/>
      <c r="E3" s="59"/>
    </row>
    <row r="4" spans="1:5" ht="13.5" customHeight="1" x14ac:dyDescent="0.35">
      <c r="A4" s="60"/>
      <c r="B4" s="60"/>
      <c r="C4" s="60"/>
      <c r="D4" s="60"/>
      <c r="E4" s="60"/>
    </row>
    <row r="5" spans="1:5" ht="49.5" customHeight="1" thickBot="1" x14ac:dyDescent="0.3">
      <c r="A5" s="61" t="s">
        <v>252</v>
      </c>
      <c r="B5" s="61"/>
      <c r="C5" s="61"/>
      <c r="D5" s="61"/>
      <c r="E5" s="61"/>
    </row>
    <row r="6" spans="1:5" ht="3.95" customHeight="1" x14ac:dyDescent="0.25">
      <c r="A6" s="8"/>
      <c r="B6" s="8"/>
      <c r="C6" s="8"/>
      <c r="D6" s="8"/>
      <c r="E6" s="8"/>
    </row>
    <row r="7" spans="1:5" ht="18.75" customHeight="1" x14ac:dyDescent="0.25">
      <c r="A7" s="62" t="s">
        <v>1</v>
      </c>
      <c r="B7" s="62"/>
      <c r="C7" s="63" t="s">
        <v>234</v>
      </c>
      <c r="D7" s="64" t="s">
        <v>253</v>
      </c>
      <c r="E7" s="64"/>
    </row>
    <row r="8" spans="1:5" ht="42.75" customHeight="1" x14ac:dyDescent="0.25">
      <c r="A8" s="62"/>
      <c r="B8" s="62"/>
      <c r="C8" s="63"/>
      <c r="D8" s="47" t="s">
        <v>2</v>
      </c>
      <c r="E8" s="47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95" customHeight="1" thickBot="1" x14ac:dyDescent="0.3">
      <c r="A10" s="40"/>
      <c r="B10" s="40"/>
      <c r="C10" s="41"/>
      <c r="D10" s="41"/>
      <c r="E10" s="41"/>
    </row>
    <row r="11" spans="1:5" ht="15" customHeight="1" x14ac:dyDescent="0.25">
      <c r="A11" s="42" t="s">
        <v>4</v>
      </c>
      <c r="B11" s="43"/>
      <c r="C11" s="44">
        <f>C12+C15+C18</f>
        <v>574033.06400400004</v>
      </c>
      <c r="D11" s="44">
        <f t="shared" ref="D11:E11" si="0">D12+D15+D18</f>
        <v>573605.60100400005</v>
      </c>
      <c r="E11" s="44">
        <f t="shared" si="0"/>
        <v>507043.62115400005</v>
      </c>
    </row>
    <row r="12" spans="1:5" ht="15" x14ac:dyDescent="0.25">
      <c r="A12" s="12"/>
      <c r="B12" s="13" t="s">
        <v>5</v>
      </c>
      <c r="C12" s="14">
        <f>((((+C13+C14))))</f>
        <v>177166.76800400001</v>
      </c>
      <c r="D12" s="14">
        <f>((((+D13+D14))))</f>
        <v>177166.76800400001</v>
      </c>
      <c r="E12" s="14">
        <f>((((+E13+E14))))</f>
        <v>110604.78815399999</v>
      </c>
    </row>
    <row r="13" spans="1:5" ht="15" x14ac:dyDescent="0.25">
      <c r="A13" s="15"/>
      <c r="B13" s="49" t="s">
        <v>6</v>
      </c>
      <c r="C13" s="16">
        <v>89131.993004000004</v>
      </c>
      <c r="D13" s="16">
        <v>89131.993004000004</v>
      </c>
      <c r="E13" s="16">
        <v>75597.315890000013</v>
      </c>
    </row>
    <row r="14" spans="1:5" ht="15" x14ac:dyDescent="0.25">
      <c r="A14" s="15"/>
      <c r="B14" s="49" t="s">
        <v>7</v>
      </c>
      <c r="C14" s="16">
        <v>88034.774999999994</v>
      </c>
      <c r="D14" s="16">
        <v>88034.774999999994</v>
      </c>
      <c r="E14" s="16">
        <v>35007.472263999982</v>
      </c>
    </row>
    <row r="15" spans="1:5" ht="15" x14ac:dyDescent="0.25">
      <c r="A15" s="12"/>
      <c r="B15" s="13" t="s">
        <v>8</v>
      </c>
      <c r="C15" s="14">
        <f>C16+C17</f>
        <v>272526.2</v>
      </c>
      <c r="D15" s="14">
        <f>((((((+D16+D17))))))</f>
        <v>272098.73700000002</v>
      </c>
      <c r="E15" s="14">
        <f>((((((+E16+E17))))))</f>
        <v>272098.73700000002</v>
      </c>
    </row>
    <row r="16" spans="1:5" ht="15" x14ac:dyDescent="0.25">
      <c r="A16" s="15"/>
      <c r="B16" s="49" t="s">
        <v>6</v>
      </c>
      <c r="C16" s="16">
        <v>272526.2</v>
      </c>
      <c r="D16" s="16">
        <v>272098.73700000002</v>
      </c>
      <c r="E16" s="16">
        <v>272098.73700000002</v>
      </c>
    </row>
    <row r="17" spans="1:5" ht="15" x14ac:dyDescent="0.25">
      <c r="A17" s="15"/>
      <c r="B17" s="49" t="s">
        <v>7</v>
      </c>
      <c r="C17" s="16">
        <v>0</v>
      </c>
      <c r="D17" s="16">
        <v>0</v>
      </c>
      <c r="E17" s="16">
        <v>0</v>
      </c>
    </row>
    <row r="18" spans="1:5" ht="15" x14ac:dyDescent="0.25">
      <c r="A18" s="12"/>
      <c r="B18" s="13" t="s">
        <v>9</v>
      </c>
      <c r="C18" s="14">
        <f>((((((+C19+C20))))))</f>
        <v>124340.09600000001</v>
      </c>
      <c r="D18" s="14">
        <f>((((((+D19+D20))))))</f>
        <v>124340.09600000001</v>
      </c>
      <c r="E18" s="14">
        <f>((((((+E19+E20))))))</f>
        <v>124340.09600000001</v>
      </c>
    </row>
    <row r="19" spans="1:5" ht="15" x14ac:dyDescent="0.25">
      <c r="A19" s="15"/>
      <c r="B19" s="49" t="s">
        <v>6</v>
      </c>
      <c r="C19" s="16">
        <v>94201.895000000004</v>
      </c>
      <c r="D19" s="16">
        <v>94201.895000000004</v>
      </c>
      <c r="E19" s="16">
        <v>94201.895000000004</v>
      </c>
    </row>
    <row r="20" spans="1:5" ht="15" x14ac:dyDescent="0.25">
      <c r="A20" s="15"/>
      <c r="B20" s="49" t="s">
        <v>7</v>
      </c>
      <c r="C20" s="16">
        <v>30138.201000000001</v>
      </c>
      <c r="D20" s="16">
        <v>30138.201000000001</v>
      </c>
      <c r="E20" s="16">
        <v>30138.201000000001</v>
      </c>
    </row>
    <row r="21" spans="1:5" ht="15" x14ac:dyDescent="0.25">
      <c r="A21" s="9" t="s">
        <v>10</v>
      </c>
      <c r="B21" s="10"/>
      <c r="C21" s="11">
        <f>((+C22))</f>
        <v>41676.170689999999</v>
      </c>
      <c r="D21" s="11">
        <f t="shared" ref="D21:E21" si="1">((+D22))</f>
        <v>5462.3670000000002</v>
      </c>
      <c r="E21" s="11">
        <f t="shared" si="1"/>
        <v>5461.5518000000002</v>
      </c>
    </row>
    <row r="22" spans="1:5" ht="15" x14ac:dyDescent="0.25">
      <c r="A22" s="12"/>
      <c r="B22" s="13" t="s">
        <v>11</v>
      </c>
      <c r="C22" s="14">
        <f>((((((+C23+C24))))))</f>
        <v>41676.170689999999</v>
      </c>
      <c r="D22" s="14">
        <f>((((((+D23+D24))))))</f>
        <v>5462.3670000000002</v>
      </c>
      <c r="E22" s="14">
        <f>((((((+E23+E24))))))</f>
        <v>5461.5518000000002</v>
      </c>
    </row>
    <row r="23" spans="1:5" ht="15" x14ac:dyDescent="0.25">
      <c r="A23" s="15"/>
      <c r="B23" s="49" t="s">
        <v>6</v>
      </c>
      <c r="C23" s="16">
        <v>41676.170689999999</v>
      </c>
      <c r="D23" s="16">
        <v>5462.3670000000002</v>
      </c>
      <c r="E23" s="16">
        <v>5461.5518000000002</v>
      </c>
    </row>
    <row r="24" spans="1:5" ht="15" x14ac:dyDescent="0.25">
      <c r="A24" s="15"/>
      <c r="B24" s="49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((+C26+C29+C32))</f>
        <v>1575384.3284700001</v>
      </c>
      <c r="D25" s="11">
        <f t="shared" ref="D25:E25" si="2">((+D26+D29+D32))</f>
        <v>1350354.7184700002</v>
      </c>
      <c r="E25" s="11">
        <f t="shared" si="2"/>
        <v>1331304.652</v>
      </c>
    </row>
    <row r="26" spans="1:5" ht="15" x14ac:dyDescent="0.25">
      <c r="A26" s="12"/>
      <c r="B26" s="13" t="s">
        <v>13</v>
      </c>
      <c r="C26" s="14">
        <f>((((((+C27+C28))))))</f>
        <v>189518.69099999999</v>
      </c>
      <c r="D26" s="14">
        <f>((((((+D27+D28))))))</f>
        <v>189518.69099999999</v>
      </c>
      <c r="E26" s="14">
        <f>((((((+E27+E28))))))</f>
        <v>176567.54300000001</v>
      </c>
    </row>
    <row r="27" spans="1:5" ht="15" x14ac:dyDescent="0.25">
      <c r="A27" s="15"/>
      <c r="B27" s="49" t="s">
        <v>6</v>
      </c>
      <c r="C27" s="16">
        <v>189518.69099999999</v>
      </c>
      <c r="D27" s="16">
        <v>189518.69099999999</v>
      </c>
      <c r="E27" s="16">
        <v>176567.54300000001</v>
      </c>
    </row>
    <row r="28" spans="1:5" ht="15" x14ac:dyDescent="0.25">
      <c r="A28" s="15"/>
      <c r="B28" s="49" t="s">
        <v>7</v>
      </c>
      <c r="C28" s="16">
        <v>0</v>
      </c>
      <c r="D28" s="16">
        <v>0</v>
      </c>
      <c r="E28" s="16">
        <v>0</v>
      </c>
    </row>
    <row r="29" spans="1:5" ht="15" x14ac:dyDescent="0.25">
      <c r="A29" s="12"/>
      <c r="B29" s="13" t="s">
        <v>14</v>
      </c>
      <c r="C29" s="14">
        <f>((((((+C30+C31))))))</f>
        <v>1287324.2380000001</v>
      </c>
      <c r="D29" s="14">
        <f>((((((+D30+D31))))))</f>
        <v>1062294.628</v>
      </c>
      <c r="E29" s="14">
        <f>((((((+E30+E31))))))</f>
        <v>1062294.628</v>
      </c>
    </row>
    <row r="30" spans="1:5" ht="15" x14ac:dyDescent="0.25">
      <c r="A30" s="15"/>
      <c r="B30" s="49" t="s">
        <v>6</v>
      </c>
      <c r="C30" s="16">
        <v>1121252.469</v>
      </c>
      <c r="D30" s="16">
        <v>896222.85900000005</v>
      </c>
      <c r="E30" s="16">
        <v>896222.85900000005</v>
      </c>
    </row>
    <row r="31" spans="1:5" ht="15" x14ac:dyDescent="0.25">
      <c r="A31" s="15"/>
      <c r="B31" s="49" t="s">
        <v>7</v>
      </c>
      <c r="C31" s="16">
        <v>166071.769</v>
      </c>
      <c r="D31" s="16">
        <v>166071.769</v>
      </c>
      <c r="E31" s="16">
        <v>166071.769</v>
      </c>
    </row>
    <row r="32" spans="1:5" ht="15" x14ac:dyDescent="0.25">
      <c r="A32" s="12"/>
      <c r="B32" s="13" t="s">
        <v>222</v>
      </c>
      <c r="C32" s="14">
        <f>((((((+C33+C34))))))</f>
        <v>98541.399470000004</v>
      </c>
      <c r="D32" s="14">
        <f>((((((+D33+D34))))))</f>
        <v>98541.399470000004</v>
      </c>
      <c r="E32" s="14">
        <f>((((((+E33+E34))))))</f>
        <v>92442.481</v>
      </c>
    </row>
    <row r="33" spans="1:5" ht="15" x14ac:dyDescent="0.25">
      <c r="A33" s="15"/>
      <c r="B33" s="49" t="s">
        <v>6</v>
      </c>
      <c r="C33" s="33">
        <v>98541.399470000004</v>
      </c>
      <c r="D33" s="33">
        <v>98541.399470000004</v>
      </c>
      <c r="E33" s="33">
        <v>92442.481</v>
      </c>
    </row>
    <row r="34" spans="1:5" ht="15" x14ac:dyDescent="0.25">
      <c r="A34" s="15"/>
      <c r="B34" s="49" t="s">
        <v>7</v>
      </c>
      <c r="C34" s="33">
        <v>0</v>
      </c>
      <c r="D34" s="33">
        <v>0</v>
      </c>
      <c r="E34" s="33">
        <v>0</v>
      </c>
    </row>
    <row r="35" spans="1:5" ht="15" x14ac:dyDescent="0.25">
      <c r="A35" s="9" t="s">
        <v>15</v>
      </c>
      <c r="B35" s="10"/>
      <c r="C35" s="11">
        <f>((+C36+C39+C42))</f>
        <v>21462491.600000001</v>
      </c>
      <c r="D35" s="11">
        <f t="shared" ref="D35:E35" si="3">((+D36+D39+D42))</f>
        <v>9043472.624809999</v>
      </c>
      <c r="E35" s="11">
        <f t="shared" si="3"/>
        <v>9042618.3022500016</v>
      </c>
    </row>
    <row r="36" spans="1:5" ht="15" x14ac:dyDescent="0.25">
      <c r="A36" s="12"/>
      <c r="B36" s="13" t="s">
        <v>11</v>
      </c>
      <c r="C36" s="14">
        <f>((((((+C37+C38))))))</f>
        <v>21445332</v>
      </c>
      <c r="D36" s="14">
        <f>((((((+D37+D38))))))</f>
        <v>9028757.3749199994</v>
      </c>
      <c r="E36" s="14">
        <f>((((((+E37+E38))))))</f>
        <v>9028752.5133600011</v>
      </c>
    </row>
    <row r="37" spans="1:5" ht="15" x14ac:dyDescent="0.25">
      <c r="A37" s="15"/>
      <c r="B37" s="49" t="s">
        <v>6</v>
      </c>
      <c r="C37" s="16">
        <v>21445332</v>
      </c>
      <c r="D37" s="16">
        <v>9028757.3749199994</v>
      </c>
      <c r="E37" s="16">
        <v>9028752.5133600011</v>
      </c>
    </row>
    <row r="38" spans="1:5" ht="15" x14ac:dyDescent="0.25">
      <c r="A38" s="15"/>
      <c r="B38" s="49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((((((+C40+C41))))))</f>
        <v>15088.1</v>
      </c>
      <c r="D39" s="14">
        <f>((((((+D40+D41))))))</f>
        <v>12643.749889999999</v>
      </c>
      <c r="E39" s="14">
        <f>((((((+E40+E41))))))</f>
        <v>12643.749889999999</v>
      </c>
    </row>
    <row r="40" spans="1:5" ht="15" x14ac:dyDescent="0.25">
      <c r="A40" s="15"/>
      <c r="B40" s="49" t="s">
        <v>6</v>
      </c>
      <c r="C40" s="16">
        <v>15088.1</v>
      </c>
      <c r="D40" s="16">
        <v>12643.749889999999</v>
      </c>
      <c r="E40" s="16">
        <v>12643.749889999999</v>
      </c>
    </row>
    <row r="41" spans="1:5" ht="15" x14ac:dyDescent="0.25">
      <c r="A41" s="15"/>
      <c r="B41" s="49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((((((+C43+C44))))))</f>
        <v>2071.5</v>
      </c>
      <c r="D42" s="14">
        <f>((((((+D43+D44))))))</f>
        <v>2071.5</v>
      </c>
      <c r="E42" s="14">
        <f>((((((+E43+E44))))))</f>
        <v>1222.039</v>
      </c>
    </row>
    <row r="43" spans="1:5" ht="15" x14ac:dyDescent="0.25">
      <c r="A43" s="15"/>
      <c r="B43" s="49" t="s">
        <v>6</v>
      </c>
      <c r="C43" s="16">
        <v>2071.5</v>
      </c>
      <c r="D43" s="16">
        <v>2071.5</v>
      </c>
      <c r="E43" s="16">
        <v>1222.039</v>
      </c>
    </row>
    <row r="44" spans="1:5" ht="15" x14ac:dyDescent="0.25">
      <c r="A44" s="15"/>
      <c r="B44" s="49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((+C46))</f>
        <v>1087497.62824</v>
      </c>
      <c r="D45" s="14">
        <f t="shared" ref="D45:E45" si="4">((+D46))</f>
        <v>1087497.6161391642</v>
      </c>
      <c r="E45" s="14">
        <f t="shared" si="4"/>
        <v>1087497.6161391642</v>
      </c>
    </row>
    <row r="46" spans="1:5" ht="15" x14ac:dyDescent="0.25">
      <c r="A46" s="12"/>
      <c r="B46" s="13" t="s">
        <v>11</v>
      </c>
      <c r="C46" s="14">
        <f>((((((+C47+C48))))))</f>
        <v>1087497.62824</v>
      </c>
      <c r="D46" s="14">
        <f>((((((+D47+D48))))))</f>
        <v>1087497.6161391642</v>
      </c>
      <c r="E46" s="14">
        <f>((((((+E47+E48))))))</f>
        <v>1087497.6161391642</v>
      </c>
    </row>
    <row r="47" spans="1:5" ht="15" x14ac:dyDescent="0.25">
      <c r="A47" s="15"/>
      <c r="B47" s="49" t="s">
        <v>6</v>
      </c>
      <c r="C47" s="16">
        <v>943170</v>
      </c>
      <c r="D47" s="16">
        <v>943169.98789916409</v>
      </c>
      <c r="E47" s="16">
        <v>943169.98789916409</v>
      </c>
    </row>
    <row r="48" spans="1:5" ht="15" x14ac:dyDescent="0.25">
      <c r="A48" s="15"/>
      <c r="B48" s="49" t="s">
        <v>7</v>
      </c>
      <c r="C48" s="16">
        <v>144327.62824000002</v>
      </c>
      <c r="D48" s="16">
        <v>144327.62824000002</v>
      </c>
      <c r="E48" s="16">
        <v>144327.62824000002</v>
      </c>
    </row>
    <row r="49" spans="1:5" ht="15" x14ac:dyDescent="0.25">
      <c r="A49" s="9" t="s">
        <v>19</v>
      </c>
      <c r="B49" s="10"/>
      <c r="C49" s="11">
        <f>((+C50+C53+C56+C59+C62+C65+C68+C71+C74+C77+C80+C83+C86+C89+C92+C95+C98+C101+C104+C107))</f>
        <v>5944041.6317100013</v>
      </c>
      <c r="D49" s="11">
        <f t="shared" ref="D49:E49" si="5">((+D50+D53+D56+D59+D62+D65+D68+D71+D74+D77+D80+D83+D86+D89+D92+D95+D98+D101+D104+D107))</f>
        <v>5585006.0752600012</v>
      </c>
      <c r="E49" s="11">
        <f t="shared" si="5"/>
        <v>4583577.6704899995</v>
      </c>
    </row>
    <row r="50" spans="1:5" ht="15" x14ac:dyDescent="0.25">
      <c r="A50" s="12"/>
      <c r="B50" s="13" t="s">
        <v>11</v>
      </c>
      <c r="C50" s="14">
        <f>((((((+C51+C52))))))</f>
        <v>496518.9</v>
      </c>
      <c r="D50" s="14">
        <f>((((((+D51+D52))))))</f>
        <v>193300.36254999999</v>
      </c>
      <c r="E50" s="14">
        <f>((((((+E51+E52))))))</f>
        <v>145947.11488000001</v>
      </c>
    </row>
    <row r="51" spans="1:5" ht="15" x14ac:dyDescent="0.25">
      <c r="A51" s="15"/>
      <c r="B51" s="49" t="s">
        <v>6</v>
      </c>
      <c r="C51" s="16">
        <v>496518.9</v>
      </c>
      <c r="D51" s="16">
        <v>193300.36254999999</v>
      </c>
      <c r="E51" s="16">
        <v>145947.11488000001</v>
      </c>
    </row>
    <row r="52" spans="1:5" ht="15" x14ac:dyDescent="0.25">
      <c r="A52" s="15"/>
      <c r="B52" s="49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((((((+C54+C55))))))</f>
        <v>97864.415710000001</v>
      </c>
      <c r="D53" s="14">
        <f>((((((+D54+D55))))))</f>
        <v>97864.415710000001</v>
      </c>
      <c r="E53" s="14">
        <f>((((((+E54+E55))))))</f>
        <v>64196.262200000005</v>
      </c>
    </row>
    <row r="54" spans="1:5" ht="15" x14ac:dyDescent="0.25">
      <c r="A54" s="15"/>
      <c r="B54" s="49" t="s">
        <v>6</v>
      </c>
      <c r="C54" s="16">
        <v>56894.405709999999</v>
      </c>
      <c r="D54" s="16">
        <v>56894.405709999999</v>
      </c>
      <c r="E54" s="16">
        <v>53392.982200000006</v>
      </c>
    </row>
    <row r="55" spans="1:5" ht="15" x14ac:dyDescent="0.25">
      <c r="A55" s="15"/>
      <c r="B55" s="49" t="s">
        <v>7</v>
      </c>
      <c r="C55" s="16">
        <v>40970.01</v>
      </c>
      <c r="D55" s="16">
        <v>40970.01</v>
      </c>
      <c r="E55" s="16">
        <v>10803.28</v>
      </c>
    </row>
    <row r="56" spans="1:5" ht="14.25" customHeight="1" x14ac:dyDescent="0.25">
      <c r="A56" s="12"/>
      <c r="B56" s="13" t="s">
        <v>21</v>
      </c>
      <c r="C56" s="14">
        <f>((((((+C57+C58))))))</f>
        <v>716155.5</v>
      </c>
      <c r="D56" s="14">
        <f>((((((+D57+D58))))))</f>
        <v>716155.46100000001</v>
      </c>
      <c r="E56" s="14">
        <f>((((((+E57+E58))))))</f>
        <v>595030.06099999999</v>
      </c>
    </row>
    <row r="57" spans="1:5" ht="15" x14ac:dyDescent="0.25">
      <c r="A57" s="15"/>
      <c r="B57" s="49" t="s">
        <v>6</v>
      </c>
      <c r="C57" s="16">
        <v>716155.5</v>
      </c>
      <c r="D57" s="16">
        <v>716155.46100000001</v>
      </c>
      <c r="E57" s="16">
        <v>595030.06099999999</v>
      </c>
    </row>
    <row r="58" spans="1:5" ht="15" x14ac:dyDescent="0.25">
      <c r="A58" s="15"/>
      <c r="B58" s="49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((((((+C60+C61))))))</f>
        <v>59580.718000000001</v>
      </c>
      <c r="D59" s="14">
        <f>((((((+D60+D61))))))</f>
        <v>59580.718000000001</v>
      </c>
      <c r="E59" s="14">
        <f>((((((+E60+E61))))))</f>
        <v>40600.607000000004</v>
      </c>
    </row>
    <row r="60" spans="1:5" ht="15" x14ac:dyDescent="0.25">
      <c r="A60" s="15"/>
      <c r="B60" s="49" t="s">
        <v>6</v>
      </c>
      <c r="C60" s="17">
        <v>59580.718000000001</v>
      </c>
      <c r="D60" s="17">
        <v>59580.718000000001</v>
      </c>
      <c r="E60" s="17">
        <v>40600.607000000004</v>
      </c>
    </row>
    <row r="61" spans="1:5" ht="15" x14ac:dyDescent="0.25">
      <c r="A61" s="38"/>
      <c r="B61" s="50" t="s">
        <v>7</v>
      </c>
      <c r="C61" s="45">
        <v>0</v>
      </c>
      <c r="D61" s="45">
        <v>0</v>
      </c>
      <c r="E61" s="45">
        <v>0</v>
      </c>
    </row>
    <row r="62" spans="1:5" ht="15" x14ac:dyDescent="0.25">
      <c r="A62" s="12"/>
      <c r="B62" s="13" t="s">
        <v>23</v>
      </c>
      <c r="C62" s="14">
        <f>((((((+C63+C64))))))</f>
        <v>256537.8</v>
      </c>
      <c r="D62" s="14">
        <f>((((((+D63+D64))))))</f>
        <v>201799.916</v>
      </c>
      <c r="E62" s="14">
        <f>((((((+E63+E64))))))</f>
        <v>173823.266</v>
      </c>
    </row>
    <row r="63" spans="1:5" ht="15" x14ac:dyDescent="0.25">
      <c r="A63" s="15"/>
      <c r="B63" s="49" t="s">
        <v>6</v>
      </c>
      <c r="C63" s="16">
        <v>256537.8</v>
      </c>
      <c r="D63" s="16">
        <v>201799.916</v>
      </c>
      <c r="E63" s="16">
        <v>173823.266</v>
      </c>
    </row>
    <row r="64" spans="1:5" ht="15" x14ac:dyDescent="0.25">
      <c r="A64" s="15"/>
      <c r="B64" s="49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24</v>
      </c>
      <c r="C65" s="14">
        <f>((((((+C66+C67))))))</f>
        <v>289089.7</v>
      </c>
      <c r="D65" s="14">
        <f>((((((+D66+D67))))))</f>
        <v>289089.73700000002</v>
      </c>
      <c r="E65" s="14">
        <f>((((((+E66+E67))))))</f>
        <v>255874.84099999999</v>
      </c>
    </row>
    <row r="66" spans="1:5" ht="15" x14ac:dyDescent="0.25">
      <c r="A66" s="15"/>
      <c r="B66" s="49" t="s">
        <v>6</v>
      </c>
      <c r="C66" s="16">
        <v>289089.7</v>
      </c>
      <c r="D66" s="16">
        <v>289089.73700000002</v>
      </c>
      <c r="E66" s="16">
        <v>255874.84099999999</v>
      </c>
    </row>
    <row r="67" spans="1:5" ht="15" x14ac:dyDescent="0.25">
      <c r="A67" s="15"/>
      <c r="B67" s="49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25</v>
      </c>
      <c r="C68" s="14">
        <f>((((((+C69+C70))))))</f>
        <v>1409870.682</v>
      </c>
      <c r="D68" s="14">
        <f>((((((+D69+D70))))))</f>
        <v>1409870.682</v>
      </c>
      <c r="E68" s="14">
        <f>((((((+E69+E70))))))</f>
        <v>1133555.6040000001</v>
      </c>
    </row>
    <row r="69" spans="1:5" ht="15" x14ac:dyDescent="0.25">
      <c r="A69" s="15"/>
      <c r="B69" s="49" t="s">
        <v>6</v>
      </c>
      <c r="C69" s="16">
        <v>1409870.682</v>
      </c>
      <c r="D69" s="16">
        <v>1409870.682</v>
      </c>
      <c r="E69" s="16">
        <v>1133555.6040000001</v>
      </c>
    </row>
    <row r="70" spans="1:5" ht="15" x14ac:dyDescent="0.25">
      <c r="A70" s="15"/>
      <c r="B70" s="49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220</v>
      </c>
      <c r="C71" s="14">
        <f>((((((+C72+C73))))))</f>
        <v>221684.03700000001</v>
      </c>
      <c r="D71" s="14">
        <f>((((((+D72+D73))))))</f>
        <v>221684.03700000001</v>
      </c>
      <c r="E71" s="14">
        <f>((((((+E72+E73))))))</f>
        <v>201678.09099999999</v>
      </c>
    </row>
    <row r="72" spans="1:5" ht="15" x14ac:dyDescent="0.25">
      <c r="A72" s="15"/>
      <c r="B72" s="49" t="s">
        <v>6</v>
      </c>
      <c r="C72" s="16">
        <v>221684.03700000001</v>
      </c>
      <c r="D72" s="16">
        <v>221684.03700000001</v>
      </c>
      <c r="E72" s="16">
        <v>201678.09099999999</v>
      </c>
    </row>
    <row r="73" spans="1:5" ht="15" x14ac:dyDescent="0.25">
      <c r="A73" s="15"/>
      <c r="B73" s="49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26</v>
      </c>
      <c r="C74" s="14">
        <f>((((((+C75+C76))))))</f>
        <v>580018.77500000002</v>
      </c>
      <c r="D74" s="14">
        <f>((((((+D75+D76))))))</f>
        <v>580018.77500000002</v>
      </c>
      <c r="E74" s="14">
        <f>((((((+E75+E76))))))</f>
        <v>458584.38199999998</v>
      </c>
    </row>
    <row r="75" spans="1:5" ht="15" x14ac:dyDescent="0.25">
      <c r="A75" s="15"/>
      <c r="B75" s="49" t="s">
        <v>6</v>
      </c>
      <c r="C75" s="16">
        <v>580018.77500000002</v>
      </c>
      <c r="D75" s="16">
        <v>580018.77500000002</v>
      </c>
      <c r="E75" s="16">
        <v>458584.38199999998</v>
      </c>
    </row>
    <row r="76" spans="1:5" ht="15" x14ac:dyDescent="0.25">
      <c r="A76" s="15"/>
      <c r="B76" s="49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27</v>
      </c>
      <c r="C77" s="14">
        <f>((((((+C78+C79))))))</f>
        <v>291883.90299999999</v>
      </c>
      <c r="D77" s="14">
        <f>((((((+D78+D79))))))</f>
        <v>291883.90299999999</v>
      </c>
      <c r="E77" s="14">
        <f>((((((+E78+E79))))))</f>
        <v>279528.74300999998</v>
      </c>
    </row>
    <row r="78" spans="1:5" ht="15" x14ac:dyDescent="0.25">
      <c r="A78" s="15"/>
      <c r="B78" s="49" t="s">
        <v>6</v>
      </c>
      <c r="C78" s="16">
        <v>291883.90299999999</v>
      </c>
      <c r="D78" s="16">
        <v>291883.90299999999</v>
      </c>
      <c r="E78" s="16">
        <v>279528.74300999998</v>
      </c>
    </row>
    <row r="79" spans="1:5" ht="15" x14ac:dyDescent="0.25">
      <c r="A79" s="15"/>
      <c r="B79" s="49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259</v>
      </c>
      <c r="C80" s="14">
        <f>((((((+C81+C82))))))</f>
        <v>1084603.165</v>
      </c>
      <c r="D80" s="14">
        <f>((((((+D81+D82))))))</f>
        <v>1084603.165</v>
      </c>
      <c r="E80" s="14">
        <f>((((((+E81+E82))))))</f>
        <v>851219.85939999996</v>
      </c>
    </row>
    <row r="81" spans="1:5" ht="15" x14ac:dyDescent="0.25">
      <c r="A81" s="15"/>
      <c r="B81" s="49" t="s">
        <v>6</v>
      </c>
      <c r="C81" s="16">
        <v>1084603.165</v>
      </c>
      <c r="D81" s="16">
        <v>1084603.165</v>
      </c>
      <c r="E81" s="16">
        <v>851219.85939999996</v>
      </c>
    </row>
    <row r="82" spans="1:5" ht="15" x14ac:dyDescent="0.25">
      <c r="A82" s="15"/>
      <c r="B82" s="49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28</v>
      </c>
      <c r="C83" s="14">
        <f>((((((+C84+C85))))))</f>
        <v>131288.20000000001</v>
      </c>
      <c r="D83" s="14">
        <f>((((((+D84+D85))))))</f>
        <v>131288.24100000001</v>
      </c>
      <c r="E83" s="14">
        <f>((((((+E84+E85))))))</f>
        <v>119076.947</v>
      </c>
    </row>
    <row r="84" spans="1:5" ht="15" x14ac:dyDescent="0.25">
      <c r="A84" s="15"/>
      <c r="B84" s="49" t="s">
        <v>6</v>
      </c>
      <c r="C84" s="16">
        <v>131288.20000000001</v>
      </c>
      <c r="D84" s="16">
        <v>131288.24100000001</v>
      </c>
      <c r="E84" s="16">
        <v>119076.947</v>
      </c>
    </row>
    <row r="85" spans="1:5" ht="15" x14ac:dyDescent="0.25">
      <c r="A85" s="15"/>
      <c r="B85" s="49" t="s">
        <v>7</v>
      </c>
      <c r="C85" s="16">
        <v>0</v>
      </c>
      <c r="D85" s="16">
        <v>0</v>
      </c>
      <c r="E85" s="16">
        <v>0</v>
      </c>
    </row>
    <row r="86" spans="1:5" ht="25.5" x14ac:dyDescent="0.25">
      <c r="A86" s="12"/>
      <c r="B86" s="13" t="s">
        <v>29</v>
      </c>
      <c r="C86" s="14">
        <f>((((((+C87+C88))))))</f>
        <v>29237.922999999999</v>
      </c>
      <c r="D86" s="14">
        <f>((((((+D87+D88))))))</f>
        <v>29237.922999999999</v>
      </c>
      <c r="E86" s="14">
        <f>((((((+E87+E88))))))</f>
        <v>28865.097000000002</v>
      </c>
    </row>
    <row r="87" spans="1:5" ht="15" x14ac:dyDescent="0.25">
      <c r="A87" s="15"/>
      <c r="B87" s="49" t="s">
        <v>6</v>
      </c>
      <c r="C87" s="16">
        <v>29237.922999999999</v>
      </c>
      <c r="D87" s="16">
        <v>29237.922999999999</v>
      </c>
      <c r="E87" s="16">
        <v>28865.097000000002</v>
      </c>
    </row>
    <row r="88" spans="1:5" ht="15" x14ac:dyDescent="0.25">
      <c r="A88" s="15"/>
      <c r="B88" s="49" t="s">
        <v>7</v>
      </c>
      <c r="C88" s="16">
        <v>0</v>
      </c>
      <c r="D88" s="16">
        <v>0</v>
      </c>
      <c r="E88" s="16">
        <v>0</v>
      </c>
    </row>
    <row r="89" spans="1:5" ht="15" x14ac:dyDescent="0.25">
      <c r="A89" s="12"/>
      <c r="B89" s="13" t="s">
        <v>30</v>
      </c>
      <c r="C89" s="14">
        <f>((((((+C90+C91))))))</f>
        <v>14781.75</v>
      </c>
      <c r="D89" s="14">
        <f>((((((+D90+D91))))))</f>
        <v>13702.502</v>
      </c>
      <c r="E89" s="14">
        <f>((((((+E90+E91))))))</f>
        <v>13702.502</v>
      </c>
    </row>
    <row r="90" spans="1:5" ht="15" x14ac:dyDescent="0.25">
      <c r="A90" s="15"/>
      <c r="B90" s="49" t="s">
        <v>6</v>
      </c>
      <c r="C90" s="16">
        <v>14781.75</v>
      </c>
      <c r="D90" s="16">
        <v>13702.502</v>
      </c>
      <c r="E90" s="16">
        <v>13702.502</v>
      </c>
    </row>
    <row r="91" spans="1:5" ht="15" x14ac:dyDescent="0.25">
      <c r="A91" s="15"/>
      <c r="B91" s="49" t="s">
        <v>7</v>
      </c>
      <c r="C91" s="16">
        <v>0</v>
      </c>
      <c r="D91" s="16">
        <v>0</v>
      </c>
      <c r="E91" s="16">
        <v>0</v>
      </c>
    </row>
    <row r="92" spans="1:5" ht="25.5" x14ac:dyDescent="0.25">
      <c r="A92" s="12"/>
      <c r="B92" s="13" t="s">
        <v>31</v>
      </c>
      <c r="C92" s="14">
        <f>((((((+C93+C94))))))</f>
        <v>17276.955000000002</v>
      </c>
      <c r="D92" s="14">
        <f>((((((+D93+D94))))))</f>
        <v>17276.955000000002</v>
      </c>
      <c r="E92" s="14">
        <f>((((((+E93+E94))))))</f>
        <v>17056.649000000001</v>
      </c>
    </row>
    <row r="93" spans="1:5" ht="15" x14ac:dyDescent="0.25">
      <c r="A93" s="15"/>
      <c r="B93" s="49" t="s">
        <v>6</v>
      </c>
      <c r="C93" s="16">
        <v>17276.955000000002</v>
      </c>
      <c r="D93" s="16">
        <v>17276.955000000002</v>
      </c>
      <c r="E93" s="16">
        <v>17056.649000000001</v>
      </c>
    </row>
    <row r="94" spans="1:5" ht="15" x14ac:dyDescent="0.25">
      <c r="A94" s="15"/>
      <c r="B94" s="49" t="s">
        <v>7</v>
      </c>
      <c r="C94" s="16">
        <v>0</v>
      </c>
      <c r="D94" s="16">
        <v>0</v>
      </c>
      <c r="E94" s="16">
        <v>0</v>
      </c>
    </row>
    <row r="95" spans="1:5" ht="15" x14ac:dyDescent="0.25">
      <c r="A95" s="12"/>
      <c r="B95" s="13" t="s">
        <v>32</v>
      </c>
      <c r="C95" s="14">
        <f>((((((+C96+C97))))))</f>
        <v>2657.9920000000002</v>
      </c>
      <c r="D95" s="14">
        <f>((((((+D96+D97))))))</f>
        <v>2657.9920000000002</v>
      </c>
      <c r="E95" s="14">
        <f>((((((+E96+E97))))))</f>
        <v>2624.1</v>
      </c>
    </row>
    <row r="96" spans="1:5" ht="15" x14ac:dyDescent="0.25">
      <c r="A96" s="15"/>
      <c r="B96" s="49" t="s">
        <v>6</v>
      </c>
      <c r="C96" s="16">
        <v>2657.9920000000002</v>
      </c>
      <c r="D96" s="16">
        <v>2657.9920000000002</v>
      </c>
      <c r="E96" s="16">
        <v>2624.1</v>
      </c>
    </row>
    <row r="97" spans="1:5" ht="15" x14ac:dyDescent="0.25">
      <c r="A97" s="15"/>
      <c r="B97" s="49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33</v>
      </c>
      <c r="C98" s="14">
        <f>((((((+C99+C100))))))</f>
        <v>97378.297999999995</v>
      </c>
      <c r="D98" s="14">
        <f>((((((+D99+D100))))))</f>
        <v>97378.297999999995</v>
      </c>
      <c r="E98" s="14">
        <f>((((((+E99+E100))))))</f>
        <v>87554.782999999996</v>
      </c>
    </row>
    <row r="99" spans="1:5" ht="15" x14ac:dyDescent="0.25">
      <c r="A99" s="15"/>
      <c r="B99" s="49" t="s">
        <v>6</v>
      </c>
      <c r="C99" s="16">
        <v>97378.297999999995</v>
      </c>
      <c r="D99" s="16">
        <v>97378.297999999995</v>
      </c>
      <c r="E99" s="16">
        <v>87554.782999999996</v>
      </c>
    </row>
    <row r="100" spans="1:5" ht="15" x14ac:dyDescent="0.25">
      <c r="A100" s="15"/>
      <c r="B100" s="49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34</v>
      </c>
      <c r="C101" s="14">
        <f>((((((+C102+C103))))))</f>
        <v>506.5</v>
      </c>
      <c r="D101" s="14">
        <f>((((((+D102+D103))))))</f>
        <v>506.53100000000001</v>
      </c>
      <c r="E101" s="14">
        <f>((((((+E102+E103))))))</f>
        <v>484.87299999999999</v>
      </c>
    </row>
    <row r="102" spans="1:5" ht="15" x14ac:dyDescent="0.25">
      <c r="A102" s="15"/>
      <c r="B102" s="49" t="s">
        <v>6</v>
      </c>
      <c r="C102" s="19">
        <v>506.5</v>
      </c>
      <c r="D102" s="16">
        <v>506.53100000000001</v>
      </c>
      <c r="E102" s="16">
        <v>484.87299999999999</v>
      </c>
    </row>
    <row r="103" spans="1:5" ht="15" x14ac:dyDescent="0.25">
      <c r="A103" s="15"/>
      <c r="B103" s="49" t="s">
        <v>7</v>
      </c>
      <c r="C103" s="16">
        <v>0</v>
      </c>
      <c r="D103" s="16">
        <v>0</v>
      </c>
      <c r="E103" s="16">
        <v>0</v>
      </c>
    </row>
    <row r="104" spans="1:5" ht="15" x14ac:dyDescent="0.25">
      <c r="A104" s="12"/>
      <c r="B104" s="13" t="s">
        <v>35</v>
      </c>
      <c r="C104" s="14">
        <f>((((((+C105+C106))))))</f>
        <v>253.7</v>
      </c>
      <c r="D104" s="14">
        <f>((((((+D105+D106))))))</f>
        <v>253.74299999999999</v>
      </c>
      <c r="E104" s="14">
        <f>((((((+E105+E106))))))</f>
        <v>243.12</v>
      </c>
    </row>
    <row r="105" spans="1:5" ht="15" x14ac:dyDescent="0.25">
      <c r="A105" s="15"/>
      <c r="B105" s="49" t="s">
        <v>6</v>
      </c>
      <c r="C105" s="19">
        <v>253.7</v>
      </c>
      <c r="D105" s="16">
        <v>253.74299999999999</v>
      </c>
      <c r="E105" s="16">
        <v>243.12</v>
      </c>
    </row>
    <row r="106" spans="1:5" ht="15" x14ac:dyDescent="0.25">
      <c r="A106" s="15"/>
      <c r="B106" s="49" t="s">
        <v>7</v>
      </c>
      <c r="C106" s="16">
        <v>0</v>
      </c>
      <c r="D106" s="16">
        <v>0</v>
      </c>
      <c r="E106" s="16">
        <v>0</v>
      </c>
    </row>
    <row r="107" spans="1:5" ht="25.5" x14ac:dyDescent="0.25">
      <c r="A107" s="12"/>
      <c r="B107" s="13" t="s">
        <v>236</v>
      </c>
      <c r="C107" s="14">
        <f>((((((+C108+C109))))))</f>
        <v>146852.71799999999</v>
      </c>
      <c r="D107" s="14">
        <f>((((((+D108+D109))))))</f>
        <v>146852.71799999999</v>
      </c>
      <c r="E107" s="14">
        <f>((((((+E108+E109))))))</f>
        <v>113930.768</v>
      </c>
    </row>
    <row r="108" spans="1:5" ht="15" x14ac:dyDescent="0.25">
      <c r="A108" s="15"/>
      <c r="B108" s="49" t="s">
        <v>6</v>
      </c>
      <c r="C108" s="19">
        <v>146852.71799999999</v>
      </c>
      <c r="D108" s="16">
        <v>146852.71799999999</v>
      </c>
      <c r="E108" s="16">
        <v>113930.768</v>
      </c>
    </row>
    <row r="109" spans="1:5" ht="15" x14ac:dyDescent="0.25">
      <c r="A109" s="15"/>
      <c r="B109" s="49" t="s">
        <v>7</v>
      </c>
      <c r="C109" s="16">
        <v>0</v>
      </c>
      <c r="D109" s="16">
        <v>0</v>
      </c>
      <c r="E109" s="16">
        <v>0</v>
      </c>
    </row>
    <row r="110" spans="1:5" ht="15" x14ac:dyDescent="0.25">
      <c r="A110" s="51" t="s">
        <v>36</v>
      </c>
      <c r="B110" s="52"/>
      <c r="C110" s="53">
        <f>((((+C111+C114))))</f>
        <v>6824452.0880199987</v>
      </c>
      <c r="D110" s="53">
        <f t="shared" ref="D110:E110" si="6">((((+D111+D114))))</f>
        <v>5631044.7595399991</v>
      </c>
      <c r="E110" s="53">
        <f t="shared" si="6"/>
        <v>5270544.3355999999</v>
      </c>
    </row>
    <row r="111" spans="1:5" ht="15" x14ac:dyDescent="0.25">
      <c r="A111" s="12"/>
      <c r="B111" s="13" t="s">
        <v>11</v>
      </c>
      <c r="C111" s="14">
        <f>((((((+C112+C113))))))</f>
        <v>6812114.5880199987</v>
      </c>
      <c r="D111" s="14">
        <f>((((((+D112+D113))))))</f>
        <v>5618707.2595399991</v>
      </c>
      <c r="E111" s="14">
        <f>((((((+E112+E113))))))</f>
        <v>5262296.3905999996</v>
      </c>
    </row>
    <row r="112" spans="1:5" ht="15" x14ac:dyDescent="0.25">
      <c r="A112" s="15"/>
      <c r="B112" s="49" t="s">
        <v>6</v>
      </c>
      <c r="C112" s="16">
        <v>3810704.4063299997</v>
      </c>
      <c r="D112" s="16">
        <v>2617297.07785</v>
      </c>
      <c r="E112" s="16">
        <v>2260886.20891</v>
      </c>
    </row>
    <row r="113" spans="1:5" ht="15" x14ac:dyDescent="0.25">
      <c r="A113" s="15"/>
      <c r="B113" s="49" t="s">
        <v>7</v>
      </c>
      <c r="C113" s="16">
        <v>3001410.1816899995</v>
      </c>
      <c r="D113" s="16">
        <v>3001410.1816899995</v>
      </c>
      <c r="E113" s="16">
        <v>3001410.1816899995</v>
      </c>
    </row>
    <row r="114" spans="1:5" ht="15" x14ac:dyDescent="0.25">
      <c r="A114" s="12"/>
      <c r="B114" s="13" t="s">
        <v>37</v>
      </c>
      <c r="C114" s="14">
        <f>((((((+C115+C116))))))</f>
        <v>12337.5</v>
      </c>
      <c r="D114" s="14">
        <f>((((((+D115+D116))))))</f>
        <v>12337.5</v>
      </c>
      <c r="E114" s="14">
        <f>((((((+E115+E116))))))</f>
        <v>8247.9449999999997</v>
      </c>
    </row>
    <row r="115" spans="1:5" ht="15" x14ac:dyDescent="0.25">
      <c r="A115" s="15"/>
      <c r="B115" s="49" t="s">
        <v>6</v>
      </c>
      <c r="C115" s="16">
        <v>12337.5</v>
      </c>
      <c r="D115" s="16">
        <v>12337.5</v>
      </c>
      <c r="E115" s="16">
        <v>8247.9449999999997</v>
      </c>
    </row>
    <row r="116" spans="1:5" ht="15" x14ac:dyDescent="0.25">
      <c r="A116" s="15"/>
      <c r="B116" s="49" t="s">
        <v>7</v>
      </c>
      <c r="C116" s="16">
        <v>0</v>
      </c>
      <c r="D116" s="16">
        <v>0</v>
      </c>
      <c r="E116" s="16">
        <v>0</v>
      </c>
    </row>
    <row r="117" spans="1:5" ht="15" x14ac:dyDescent="0.25">
      <c r="A117" s="9" t="s">
        <v>238</v>
      </c>
      <c r="B117" s="10"/>
      <c r="C117" s="14">
        <f>((+C118+C121+C124+C127+C130+C133+C139+C142+C145+C148+C151+C154+C157+C160+C163+C166+C136))</f>
        <v>1576689.5981600001</v>
      </c>
      <c r="D117" s="14">
        <f t="shared" ref="D117:E117" si="7">((+D118+D121+D124+D127+D130+D133+D139+D142+D145+D148+D151+D154+D157+D160+D163+D166+D136))</f>
        <v>479545.15256000002</v>
      </c>
      <c r="E117" s="14">
        <f t="shared" si="7"/>
        <v>338860.2804062069</v>
      </c>
    </row>
    <row r="118" spans="1:5" ht="15" x14ac:dyDescent="0.25">
      <c r="A118" s="12"/>
      <c r="B118" s="13" t="s">
        <v>11</v>
      </c>
      <c r="C118" s="14">
        <f>((((((+C119+C120))))))</f>
        <v>25628.037</v>
      </c>
      <c r="D118" s="14">
        <f>((((((+D119+D120))))))</f>
        <v>25628.037</v>
      </c>
      <c r="E118" s="14">
        <f>((((((+E119+E120))))))</f>
        <v>24263.672999999999</v>
      </c>
    </row>
    <row r="119" spans="1:5" ht="15" x14ac:dyDescent="0.25">
      <c r="A119" s="15"/>
      <c r="B119" s="49" t="s">
        <v>6</v>
      </c>
      <c r="C119" s="16">
        <v>25628.037</v>
      </c>
      <c r="D119" s="16">
        <v>25628.037</v>
      </c>
      <c r="E119" s="16">
        <v>24263.672999999999</v>
      </c>
    </row>
    <row r="120" spans="1:5" ht="15" x14ac:dyDescent="0.25">
      <c r="A120" s="15"/>
      <c r="B120" s="49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38</v>
      </c>
      <c r="C121" s="14">
        <f>((((((+C122+C123))))))</f>
        <v>902484.89698000008</v>
      </c>
      <c r="D121" s="14">
        <f>((((((+D122+D123))))))</f>
        <v>82767.853229999993</v>
      </c>
      <c r="E121" s="14">
        <f>((((((+E122+E123))))))</f>
        <v>9455.8039800000006</v>
      </c>
    </row>
    <row r="122" spans="1:5" ht="15" x14ac:dyDescent="0.25">
      <c r="A122" s="15"/>
      <c r="B122" s="49" t="s">
        <v>6</v>
      </c>
      <c r="C122" s="16">
        <v>8248.1219799999999</v>
      </c>
      <c r="D122" s="16">
        <v>8248.1219799999999</v>
      </c>
      <c r="E122" s="16">
        <v>8248.1219799999999</v>
      </c>
    </row>
    <row r="123" spans="1:5" ht="15" x14ac:dyDescent="0.25">
      <c r="A123" s="15"/>
      <c r="B123" s="49" t="s">
        <v>7</v>
      </c>
      <c r="C123" s="16">
        <v>894236.77500000002</v>
      </c>
      <c r="D123" s="16">
        <v>74519.731249999997</v>
      </c>
      <c r="E123" s="16">
        <v>1207.682</v>
      </c>
    </row>
    <row r="124" spans="1:5" ht="15" x14ac:dyDescent="0.25">
      <c r="A124" s="12"/>
      <c r="B124" s="13" t="s">
        <v>39</v>
      </c>
      <c r="C124" s="14">
        <f>((((((+C125+C126))))))</f>
        <v>298.82854000000003</v>
      </c>
      <c r="D124" s="14">
        <f>((((((+D125+D126))))))</f>
        <v>298.82854000000003</v>
      </c>
      <c r="E124" s="14">
        <f>((((((+E125+E126))))))</f>
        <v>235.45879000000002</v>
      </c>
    </row>
    <row r="125" spans="1:5" ht="15" x14ac:dyDescent="0.25">
      <c r="A125" s="15"/>
      <c r="B125" s="49" t="s">
        <v>6</v>
      </c>
      <c r="C125" s="16">
        <v>298.82854000000003</v>
      </c>
      <c r="D125" s="16">
        <v>298.82854000000003</v>
      </c>
      <c r="E125" s="16">
        <v>235.45879000000002</v>
      </c>
    </row>
    <row r="126" spans="1:5" ht="15" x14ac:dyDescent="0.25">
      <c r="A126" s="15"/>
      <c r="B126" s="49" t="s">
        <v>7</v>
      </c>
      <c r="C126" s="16">
        <v>0</v>
      </c>
      <c r="D126" s="16">
        <v>0</v>
      </c>
      <c r="E126" s="16">
        <v>0</v>
      </c>
    </row>
    <row r="127" spans="1:5" ht="25.5" x14ac:dyDescent="0.25">
      <c r="A127" s="12"/>
      <c r="B127" s="13" t="s">
        <v>40</v>
      </c>
      <c r="C127" s="14">
        <f>((((((+C128+C129))))))</f>
        <v>28525.87876</v>
      </c>
      <c r="D127" s="14">
        <f>((((((+D128+D129))))))</f>
        <v>28525.87876</v>
      </c>
      <c r="E127" s="14">
        <f>((((((+E128+E129))))))</f>
        <v>22580.319680000001</v>
      </c>
    </row>
    <row r="128" spans="1:5" ht="15" x14ac:dyDescent="0.25">
      <c r="A128" s="15"/>
      <c r="B128" s="49" t="s">
        <v>6</v>
      </c>
      <c r="C128" s="16">
        <v>28525.87876</v>
      </c>
      <c r="D128" s="16">
        <v>28525.87876</v>
      </c>
      <c r="E128" s="16">
        <v>22580.319680000001</v>
      </c>
    </row>
    <row r="129" spans="1:5" ht="15" x14ac:dyDescent="0.25">
      <c r="A129" s="15"/>
      <c r="B129" s="49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41</v>
      </c>
      <c r="C130" s="14">
        <f>((((((+C131+C132))))))</f>
        <v>506.06599999999997</v>
      </c>
      <c r="D130" s="14">
        <f>((((((+D131+D132))))))</f>
        <v>506.06599999999997</v>
      </c>
      <c r="E130" s="14">
        <f>((((((+E131+E132))))))</f>
        <v>352.22386999999998</v>
      </c>
    </row>
    <row r="131" spans="1:5" ht="15" x14ac:dyDescent="0.25">
      <c r="A131" s="15"/>
      <c r="B131" s="49" t="s">
        <v>6</v>
      </c>
      <c r="C131" s="16">
        <v>506.06599999999997</v>
      </c>
      <c r="D131" s="16">
        <v>506.06599999999997</v>
      </c>
      <c r="E131" s="16">
        <v>352.22386999999998</v>
      </c>
    </row>
    <row r="132" spans="1:5" ht="15" x14ac:dyDescent="0.25">
      <c r="A132" s="15"/>
      <c r="B132" s="49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42</v>
      </c>
      <c r="C133" s="14">
        <f>((((((+C134+C135))))))</f>
        <v>128.458</v>
      </c>
      <c r="D133" s="14">
        <f>((((((+D134+D135))))))</f>
        <v>128.458</v>
      </c>
      <c r="E133" s="14">
        <f>((((((+E134+E135))))))</f>
        <v>101.70099999999999</v>
      </c>
    </row>
    <row r="134" spans="1:5" ht="15" x14ac:dyDescent="0.25">
      <c r="A134" s="15"/>
      <c r="B134" s="49" t="s">
        <v>6</v>
      </c>
      <c r="C134" s="16">
        <v>128.458</v>
      </c>
      <c r="D134" s="16">
        <v>128.458</v>
      </c>
      <c r="E134" s="16">
        <v>101.70099999999999</v>
      </c>
    </row>
    <row r="135" spans="1:5" ht="15" x14ac:dyDescent="0.25">
      <c r="A135" s="15"/>
      <c r="B135" s="49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248</v>
      </c>
      <c r="C136" s="14">
        <f>((((((+C137+C138))))))</f>
        <v>268.61900000000003</v>
      </c>
      <c r="D136" s="14">
        <f>((((((+D137+D138))))))</f>
        <v>268.61900000000003</v>
      </c>
      <c r="E136" s="14">
        <f>((((((+E137+E138))))))</f>
        <v>268.61900000000003</v>
      </c>
    </row>
    <row r="137" spans="1:5" ht="15" x14ac:dyDescent="0.25">
      <c r="A137" s="15"/>
      <c r="B137" s="49" t="s">
        <v>6</v>
      </c>
      <c r="C137" s="16">
        <v>268.61900000000003</v>
      </c>
      <c r="D137" s="16">
        <v>268.61900000000003</v>
      </c>
      <c r="E137" s="16">
        <v>268.61900000000003</v>
      </c>
    </row>
    <row r="138" spans="1:5" ht="15" x14ac:dyDescent="0.25">
      <c r="A138" s="15"/>
      <c r="B138" s="49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43</v>
      </c>
      <c r="C139" s="14">
        <f>((((((+C140+C141))))))</f>
        <v>6965.6371100000006</v>
      </c>
      <c r="D139" s="14">
        <f>((((((+D140+D141))))))</f>
        <v>6965.6371100000006</v>
      </c>
      <c r="E139" s="14">
        <f>((((((+E140+E141))))))</f>
        <v>6853.7968499999997</v>
      </c>
    </row>
    <row r="140" spans="1:5" ht="15" x14ac:dyDescent="0.25">
      <c r="A140" s="15"/>
      <c r="B140" s="49" t="s">
        <v>6</v>
      </c>
      <c r="C140" s="16">
        <v>6965.6371100000006</v>
      </c>
      <c r="D140" s="16">
        <v>6965.6371100000006</v>
      </c>
      <c r="E140" s="16">
        <v>6853.7968499999997</v>
      </c>
    </row>
    <row r="141" spans="1:5" ht="15" x14ac:dyDescent="0.25">
      <c r="A141" s="15"/>
      <c r="B141" s="49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44</v>
      </c>
      <c r="C142" s="14">
        <f>((((((+C143+C144))))))</f>
        <v>755.83540000000005</v>
      </c>
      <c r="D142" s="14">
        <f>((((((+D143+D144))))))</f>
        <v>755.83540000000005</v>
      </c>
      <c r="E142" s="14">
        <f>((((((+E143+E144))))))</f>
        <v>0</v>
      </c>
    </row>
    <row r="143" spans="1:5" ht="15" x14ac:dyDescent="0.25">
      <c r="A143" s="15"/>
      <c r="B143" s="49" t="s">
        <v>6</v>
      </c>
      <c r="C143" s="20">
        <v>755.83540000000005</v>
      </c>
      <c r="D143" s="20">
        <v>755.83540000000005</v>
      </c>
      <c r="E143" s="21">
        <v>0</v>
      </c>
    </row>
    <row r="144" spans="1:5" ht="15" x14ac:dyDescent="0.25">
      <c r="A144" s="15"/>
      <c r="B144" s="49" t="s">
        <v>7</v>
      </c>
      <c r="C144" s="16">
        <v>0</v>
      </c>
      <c r="D144" s="16">
        <v>0</v>
      </c>
      <c r="E144" s="16">
        <v>0</v>
      </c>
    </row>
    <row r="145" spans="1:5" ht="15" x14ac:dyDescent="0.25">
      <c r="A145" s="12"/>
      <c r="B145" s="13" t="s">
        <v>45</v>
      </c>
      <c r="C145" s="14">
        <f>((((((+C146+C147))))))</f>
        <v>459.31</v>
      </c>
      <c r="D145" s="14">
        <f>((((((+D146+D147))))))</f>
        <v>121.80200000000001</v>
      </c>
      <c r="E145" s="14">
        <f>((((((+E146+E147))))))</f>
        <v>70.885779999999997</v>
      </c>
    </row>
    <row r="146" spans="1:5" ht="15" x14ac:dyDescent="0.25">
      <c r="A146" s="15"/>
      <c r="B146" s="49" t="s">
        <v>6</v>
      </c>
      <c r="C146" s="16">
        <v>459.31</v>
      </c>
      <c r="D146" s="16">
        <v>121.80200000000001</v>
      </c>
      <c r="E146" s="31">
        <v>70.885779999999997</v>
      </c>
    </row>
    <row r="147" spans="1:5" ht="15" x14ac:dyDescent="0.25">
      <c r="A147" s="15"/>
      <c r="B147" s="49" t="s">
        <v>7</v>
      </c>
      <c r="C147" s="16">
        <v>0</v>
      </c>
      <c r="D147" s="16">
        <v>0</v>
      </c>
      <c r="E147" s="16">
        <v>0</v>
      </c>
    </row>
    <row r="148" spans="1:5" ht="15" x14ac:dyDescent="0.25">
      <c r="A148" s="12"/>
      <c r="B148" s="13" t="s">
        <v>46</v>
      </c>
      <c r="C148" s="14">
        <f>((((((+C149+C150))))))</f>
        <v>25003.891</v>
      </c>
      <c r="D148" s="14">
        <f>((((((+D149+D150))))))</f>
        <v>12271.25</v>
      </c>
      <c r="E148" s="14">
        <f>((((((+E149+E150))))))</f>
        <v>9640.7119999999995</v>
      </c>
    </row>
    <row r="149" spans="1:5" ht="15" x14ac:dyDescent="0.25">
      <c r="A149" s="15"/>
      <c r="B149" s="49" t="s">
        <v>6</v>
      </c>
      <c r="C149" s="16">
        <v>25003.891</v>
      </c>
      <c r="D149" s="16">
        <v>12271.25</v>
      </c>
      <c r="E149" s="31">
        <v>9640.7119999999995</v>
      </c>
    </row>
    <row r="150" spans="1:5" ht="15" x14ac:dyDescent="0.25">
      <c r="A150" s="15"/>
      <c r="B150" s="49" t="s">
        <v>7</v>
      </c>
      <c r="C150" s="16">
        <v>0</v>
      </c>
      <c r="D150" s="16">
        <v>0</v>
      </c>
      <c r="E150" s="16">
        <v>0</v>
      </c>
    </row>
    <row r="151" spans="1:5" ht="15" x14ac:dyDescent="0.25">
      <c r="A151" s="12"/>
      <c r="B151" s="13" t="s">
        <v>47</v>
      </c>
      <c r="C151" s="14">
        <f>((((((+C152+C153))))))</f>
        <v>103164.05747000001</v>
      </c>
      <c r="D151" s="14">
        <f>((((((+D152+D153))))))</f>
        <v>102255.50462000002</v>
      </c>
      <c r="E151" s="14">
        <f>((((((+E152+E153))))))</f>
        <v>87171.063770000022</v>
      </c>
    </row>
    <row r="152" spans="1:5" ht="15" x14ac:dyDescent="0.25">
      <c r="A152" s="15"/>
      <c r="B152" s="49" t="s">
        <v>6</v>
      </c>
      <c r="C152" s="20">
        <v>103164.05747000001</v>
      </c>
      <c r="D152" s="20">
        <v>102255.50462000002</v>
      </c>
      <c r="E152" s="21">
        <v>87171.063770000022</v>
      </c>
    </row>
    <row r="153" spans="1:5" ht="15" x14ac:dyDescent="0.25">
      <c r="A153" s="15"/>
      <c r="B153" s="49" t="s">
        <v>7</v>
      </c>
      <c r="C153" s="16">
        <v>0</v>
      </c>
      <c r="D153" s="16">
        <v>0</v>
      </c>
      <c r="E153" s="16">
        <v>0</v>
      </c>
    </row>
    <row r="154" spans="1:5" ht="15" x14ac:dyDescent="0.25">
      <c r="A154" s="12"/>
      <c r="B154" s="13" t="s">
        <v>48</v>
      </c>
      <c r="C154" s="14">
        <f>((((((+C155+C156))))))</f>
        <v>3478.5920000000001</v>
      </c>
      <c r="D154" s="14">
        <f>((((((+D155+D156))))))</f>
        <v>3478.5920000000001</v>
      </c>
      <c r="E154" s="14">
        <f>((((((+E155+E156))))))</f>
        <v>3456.9810000000002</v>
      </c>
    </row>
    <row r="155" spans="1:5" ht="15" x14ac:dyDescent="0.25">
      <c r="A155" s="15"/>
      <c r="B155" s="49" t="s">
        <v>6</v>
      </c>
      <c r="C155" s="22">
        <v>3478.5920000000001</v>
      </c>
      <c r="D155" s="22">
        <v>3478.5920000000001</v>
      </c>
      <c r="E155" s="22">
        <v>3456.9810000000002</v>
      </c>
    </row>
    <row r="156" spans="1:5" ht="15" x14ac:dyDescent="0.25">
      <c r="A156" s="15"/>
      <c r="B156" s="49" t="s">
        <v>7</v>
      </c>
      <c r="C156" s="22">
        <v>0</v>
      </c>
      <c r="D156" s="22">
        <v>0</v>
      </c>
      <c r="E156" s="22">
        <v>0</v>
      </c>
    </row>
    <row r="157" spans="1:5" ht="15" x14ac:dyDescent="0.25">
      <c r="A157" s="12"/>
      <c r="B157" s="13" t="s">
        <v>232</v>
      </c>
      <c r="C157" s="14">
        <f>((((((+C158+C159))))))</f>
        <v>151153.736</v>
      </c>
      <c r="D157" s="14">
        <f>((((((+D158+D159))))))</f>
        <v>151153.736</v>
      </c>
      <c r="E157" s="14">
        <f>((((((+E158+E159))))))</f>
        <v>114863.20710000001</v>
      </c>
    </row>
    <row r="158" spans="1:5" ht="15" x14ac:dyDescent="0.25">
      <c r="A158" s="15"/>
      <c r="B158" s="49" t="s">
        <v>6</v>
      </c>
      <c r="C158" s="22">
        <v>151153.736</v>
      </c>
      <c r="D158" s="22">
        <v>151153.736</v>
      </c>
      <c r="E158" s="22">
        <v>114863.20710000001</v>
      </c>
    </row>
    <row r="159" spans="1:5" ht="15" x14ac:dyDescent="0.25">
      <c r="A159" s="15"/>
      <c r="B159" s="49" t="s">
        <v>7</v>
      </c>
      <c r="C159" s="22">
        <v>0</v>
      </c>
      <c r="D159" s="22">
        <v>0</v>
      </c>
      <c r="E159" s="22">
        <v>0</v>
      </c>
    </row>
    <row r="160" spans="1:5" ht="15" x14ac:dyDescent="0.25">
      <c r="A160" s="35"/>
      <c r="B160" s="36" t="s">
        <v>49</v>
      </c>
      <c r="C160" s="37">
        <f>((((((+C161+C162))))))</f>
        <v>17535.054899999999</v>
      </c>
      <c r="D160" s="37">
        <f>((((((+D161+D162))))))</f>
        <v>17535.054899999999</v>
      </c>
      <c r="E160" s="37">
        <f>((((((+E161+E162))))))</f>
        <v>15211.857</v>
      </c>
    </row>
    <row r="161" spans="1:5" ht="15" x14ac:dyDescent="0.25">
      <c r="A161" s="15"/>
      <c r="B161" s="49" t="s">
        <v>6</v>
      </c>
      <c r="C161" s="22">
        <v>17535.054899999999</v>
      </c>
      <c r="D161" s="22">
        <v>17535.054899999999</v>
      </c>
      <c r="E161" s="22">
        <v>15211.857</v>
      </c>
    </row>
    <row r="162" spans="1:5" ht="15" x14ac:dyDescent="0.25">
      <c r="A162" s="15"/>
      <c r="B162" s="49" t="s">
        <v>7</v>
      </c>
      <c r="C162" s="22">
        <v>0</v>
      </c>
      <c r="D162" s="22">
        <v>0</v>
      </c>
      <c r="E162" s="22">
        <v>0</v>
      </c>
    </row>
    <row r="163" spans="1:5" ht="15" x14ac:dyDescent="0.25">
      <c r="A163" s="25"/>
      <c r="B163" s="13" t="s">
        <v>149</v>
      </c>
      <c r="C163" s="14">
        <f>((((((+C164+C165))))))</f>
        <v>297370.3</v>
      </c>
      <c r="D163" s="14">
        <f>((((((+D164+D165))))))</f>
        <v>33921.599999999999</v>
      </c>
      <c r="E163" s="14">
        <f>((((((+E164+E165))))))</f>
        <v>33921.599999999999</v>
      </c>
    </row>
    <row r="164" spans="1:5" ht="15" x14ac:dyDescent="0.25">
      <c r="A164" s="24"/>
      <c r="B164" s="49" t="s">
        <v>6</v>
      </c>
      <c r="C164" s="16">
        <v>297370.3</v>
      </c>
      <c r="D164" s="16">
        <v>33921.599999999999</v>
      </c>
      <c r="E164" s="16">
        <v>33921.599999999999</v>
      </c>
    </row>
    <row r="165" spans="1:5" ht="15" x14ac:dyDescent="0.25">
      <c r="A165" s="24"/>
      <c r="B165" s="49" t="s">
        <v>7</v>
      </c>
      <c r="C165" s="16">
        <v>0</v>
      </c>
      <c r="D165" s="16">
        <v>0</v>
      </c>
      <c r="E165" s="16">
        <v>0</v>
      </c>
    </row>
    <row r="166" spans="1:5" ht="15" x14ac:dyDescent="0.25">
      <c r="A166" s="25"/>
      <c r="B166" s="13" t="s">
        <v>150</v>
      </c>
      <c r="C166" s="14">
        <f>((((((+C167+C168))))))</f>
        <v>12962.4</v>
      </c>
      <c r="D166" s="14">
        <f>((((((+D167+D168))))))</f>
        <v>12962.4</v>
      </c>
      <c r="E166" s="14">
        <f>((((((+E167+E168))))))</f>
        <v>10412.377586206898</v>
      </c>
    </row>
    <row r="167" spans="1:5" ht="15" x14ac:dyDescent="0.25">
      <c r="A167" s="24"/>
      <c r="B167" s="49" t="s">
        <v>6</v>
      </c>
      <c r="C167" s="16">
        <v>12962.4</v>
      </c>
      <c r="D167" s="16">
        <v>12962.4</v>
      </c>
      <c r="E167" s="16">
        <v>10412.377586206898</v>
      </c>
    </row>
    <row r="168" spans="1:5" ht="15" x14ac:dyDescent="0.25">
      <c r="A168" s="24"/>
      <c r="B168" s="49" t="s">
        <v>7</v>
      </c>
      <c r="C168" s="16">
        <v>0</v>
      </c>
      <c r="D168" s="16">
        <v>0</v>
      </c>
      <c r="E168" s="16">
        <v>0</v>
      </c>
    </row>
    <row r="169" spans="1:5" ht="15" x14ac:dyDescent="0.25">
      <c r="A169" s="9" t="s">
        <v>50</v>
      </c>
      <c r="B169" s="10"/>
      <c r="C169" s="11">
        <f>((+C170+C173+C176+C179+C188+C191+C194+C197+C200+C203+C206+C209+C212+C215+C218+C221+C224+C227+C230+C233+C236+C239+C242+C182+C185))</f>
        <v>12734757.664226329</v>
      </c>
      <c r="D169" s="11">
        <f t="shared" ref="D169:E169" si="8">((+D170+D173+D176+D179+D188+D191+D194+D197+D200+D203+D206+D209+D212+D215+D218+D221+D224+D227+D230+D233+D236+D239+D242+D182+D185))</f>
        <v>12581002.291082093</v>
      </c>
      <c r="E169" s="11">
        <f t="shared" si="8"/>
        <v>11569317.163774274</v>
      </c>
    </row>
    <row r="170" spans="1:5" ht="15" x14ac:dyDescent="0.25">
      <c r="A170" s="12"/>
      <c r="B170" s="13" t="s">
        <v>11</v>
      </c>
      <c r="C170" s="14">
        <f>((((((+C171+C172))))))</f>
        <v>8627192.2834563311</v>
      </c>
      <c r="D170" s="14">
        <f>((((((+D171+D172))))))</f>
        <v>8476380.7026320975</v>
      </c>
      <c r="E170" s="14">
        <f>((((((+E171+E172))))))</f>
        <v>8462670.988292098</v>
      </c>
    </row>
    <row r="171" spans="1:5" ht="15" x14ac:dyDescent="0.25">
      <c r="A171" s="15"/>
      <c r="B171" s="49" t="s">
        <v>6</v>
      </c>
      <c r="C171" s="16">
        <v>292080.78071999998</v>
      </c>
      <c r="D171" s="16">
        <v>292080.76858999993</v>
      </c>
      <c r="E171" s="16">
        <v>282684.50825000001</v>
      </c>
    </row>
    <row r="172" spans="1:5" ht="15" x14ac:dyDescent="0.25">
      <c r="A172" s="15"/>
      <c r="B172" s="49" t="s">
        <v>7</v>
      </c>
      <c r="C172" s="16">
        <v>8335111.5027363319</v>
      </c>
      <c r="D172" s="16">
        <v>8184299.9340420971</v>
      </c>
      <c r="E172" s="16">
        <v>8179986.4800420972</v>
      </c>
    </row>
    <row r="173" spans="1:5" ht="15" x14ac:dyDescent="0.25">
      <c r="A173" s="12"/>
      <c r="B173" s="13" t="s">
        <v>51</v>
      </c>
      <c r="C173" s="14">
        <f>((((((+C174+C175))))))</f>
        <v>14858</v>
      </c>
      <c r="D173" s="14">
        <f>((((((+D174+D175))))))</f>
        <v>12358</v>
      </c>
      <c r="E173" s="14">
        <f>((((((+E174+E175))))))</f>
        <v>12161.335999999999</v>
      </c>
    </row>
    <row r="174" spans="1:5" ht="15" x14ac:dyDescent="0.25">
      <c r="A174" s="15"/>
      <c r="B174" s="49" t="s">
        <v>6</v>
      </c>
      <c r="C174" s="16">
        <v>12358</v>
      </c>
      <c r="D174" s="16">
        <v>12358</v>
      </c>
      <c r="E174" s="16">
        <v>12161.335999999999</v>
      </c>
    </row>
    <row r="175" spans="1:5" ht="15" x14ac:dyDescent="0.25">
      <c r="A175" s="15"/>
      <c r="B175" s="49" t="s">
        <v>7</v>
      </c>
      <c r="C175" s="16">
        <v>2500</v>
      </c>
      <c r="D175" s="16">
        <v>0</v>
      </c>
      <c r="E175" s="16">
        <v>0</v>
      </c>
    </row>
    <row r="176" spans="1:5" ht="15" x14ac:dyDescent="0.25">
      <c r="A176" s="12"/>
      <c r="B176" s="13" t="s">
        <v>52</v>
      </c>
      <c r="C176" s="14">
        <f>((((((+C177+C178))))))</f>
        <v>33352.300000000003</v>
      </c>
      <c r="D176" s="14">
        <f>((((((+D177+D178))))))</f>
        <v>33352.300000000003</v>
      </c>
      <c r="E176" s="14">
        <f>((((((+E177+E178))))))</f>
        <v>18930.442400000004</v>
      </c>
    </row>
    <row r="177" spans="1:5" ht="15" x14ac:dyDescent="0.25">
      <c r="A177" s="15"/>
      <c r="B177" s="49" t="s">
        <v>6</v>
      </c>
      <c r="C177" s="16">
        <v>33352.300000000003</v>
      </c>
      <c r="D177" s="16">
        <v>33352.300000000003</v>
      </c>
      <c r="E177" s="16">
        <v>18930.442400000004</v>
      </c>
    </row>
    <row r="178" spans="1:5" ht="15" x14ac:dyDescent="0.25">
      <c r="A178" s="15"/>
      <c r="B178" s="49" t="s">
        <v>7</v>
      </c>
      <c r="C178" s="16">
        <v>0</v>
      </c>
      <c r="D178" s="16">
        <v>0</v>
      </c>
      <c r="E178" s="16">
        <v>0</v>
      </c>
    </row>
    <row r="179" spans="1:5" ht="15" x14ac:dyDescent="0.25">
      <c r="A179" s="12"/>
      <c r="B179" s="13" t="s">
        <v>53</v>
      </c>
      <c r="C179" s="14">
        <f>((((((+C180+C181))))))</f>
        <v>93103.8</v>
      </c>
      <c r="D179" s="14">
        <f>((((((+D180+D181))))))</f>
        <v>93103.8</v>
      </c>
      <c r="E179" s="14">
        <f>((((((+E180+E181))))))</f>
        <v>81614.94197</v>
      </c>
    </row>
    <row r="180" spans="1:5" ht="15" x14ac:dyDescent="0.25">
      <c r="A180" s="15"/>
      <c r="B180" s="49" t="s">
        <v>6</v>
      </c>
      <c r="C180" s="16">
        <v>93103.8</v>
      </c>
      <c r="D180" s="16">
        <v>93103.8</v>
      </c>
      <c r="E180" s="16">
        <v>81614.94197</v>
      </c>
    </row>
    <row r="181" spans="1:5" ht="15" x14ac:dyDescent="0.25">
      <c r="A181" s="15"/>
      <c r="B181" s="49" t="s">
        <v>7</v>
      </c>
      <c r="C181" s="16">
        <v>0</v>
      </c>
      <c r="D181" s="16">
        <v>0</v>
      </c>
      <c r="E181" s="16">
        <v>0</v>
      </c>
    </row>
    <row r="182" spans="1:5" ht="15" x14ac:dyDescent="0.25">
      <c r="A182" s="12"/>
      <c r="B182" s="13" t="s">
        <v>246</v>
      </c>
      <c r="C182" s="14">
        <f>((((((+C183+C184))))))</f>
        <v>82555.887600000002</v>
      </c>
      <c r="D182" s="14">
        <f>((((((+D183+D184))))))</f>
        <v>82555.887600000002</v>
      </c>
      <c r="E182" s="14">
        <f>((((((+E183+E184))))))</f>
        <v>14161.853640000001</v>
      </c>
    </row>
    <row r="183" spans="1:5" ht="15" x14ac:dyDescent="0.25">
      <c r="A183" s="15"/>
      <c r="B183" s="49" t="s">
        <v>6</v>
      </c>
      <c r="C183" s="16">
        <v>15105.8876</v>
      </c>
      <c r="D183" s="16">
        <v>15105.8876</v>
      </c>
      <c r="E183" s="16">
        <v>14161.853640000001</v>
      </c>
    </row>
    <row r="184" spans="1:5" ht="15" x14ac:dyDescent="0.25">
      <c r="A184" s="15"/>
      <c r="B184" s="49" t="s">
        <v>7</v>
      </c>
      <c r="C184" s="16">
        <v>67450</v>
      </c>
      <c r="D184" s="16">
        <v>67450</v>
      </c>
      <c r="E184" s="16">
        <v>0</v>
      </c>
    </row>
    <row r="185" spans="1:5" ht="15" x14ac:dyDescent="0.25">
      <c r="A185" s="12"/>
      <c r="B185" s="13" t="s">
        <v>245</v>
      </c>
      <c r="C185" s="14">
        <f>((((((+C186+C187))))))</f>
        <v>176720.64133000001</v>
      </c>
      <c r="D185" s="14">
        <f>((((((+D186+D187))))))</f>
        <v>176720.64133000001</v>
      </c>
      <c r="E185" s="14">
        <f>((((((+E186+E187))))))</f>
        <v>176720.64133000001</v>
      </c>
    </row>
    <row r="186" spans="1:5" ht="15" x14ac:dyDescent="0.25">
      <c r="A186" s="15"/>
      <c r="B186" s="49" t="s">
        <v>6</v>
      </c>
      <c r="C186" s="16">
        <v>176720.64133000001</v>
      </c>
      <c r="D186" s="16">
        <v>176720.64133000001</v>
      </c>
      <c r="E186" s="16">
        <v>176720.64133000001</v>
      </c>
    </row>
    <row r="187" spans="1:5" ht="15" x14ac:dyDescent="0.25">
      <c r="A187" s="15"/>
      <c r="B187" s="49" t="s">
        <v>7</v>
      </c>
      <c r="C187" s="16">
        <v>0</v>
      </c>
      <c r="D187" s="16">
        <v>0</v>
      </c>
      <c r="E187" s="16">
        <v>0</v>
      </c>
    </row>
    <row r="188" spans="1:5" ht="15" x14ac:dyDescent="0.25">
      <c r="A188" s="12"/>
      <c r="B188" s="13" t="s">
        <v>54</v>
      </c>
      <c r="C188" s="14">
        <f>((((((+C189+C190))))))</f>
        <v>46313.299999999996</v>
      </c>
      <c r="D188" s="14">
        <f>((((((+D189+D190))))))</f>
        <v>45869.544679999999</v>
      </c>
      <c r="E188" s="14">
        <f>((((((+E189+E190))))))</f>
        <v>44234.472219999996</v>
      </c>
    </row>
    <row r="189" spans="1:5" ht="15" x14ac:dyDescent="0.25">
      <c r="A189" s="15"/>
      <c r="B189" s="49" t="s">
        <v>6</v>
      </c>
      <c r="C189" s="16">
        <v>8135.1</v>
      </c>
      <c r="D189" s="16">
        <v>7699.79468</v>
      </c>
      <c r="E189" s="16">
        <v>6064.7222199999997</v>
      </c>
    </row>
    <row r="190" spans="1:5" ht="15" x14ac:dyDescent="0.25">
      <c r="A190" s="15"/>
      <c r="B190" s="49" t="s">
        <v>7</v>
      </c>
      <c r="C190" s="16">
        <v>38178.199999999997</v>
      </c>
      <c r="D190" s="16">
        <v>38169.75</v>
      </c>
      <c r="E190" s="16">
        <v>38169.75</v>
      </c>
    </row>
    <row r="191" spans="1:5" ht="15" x14ac:dyDescent="0.25">
      <c r="A191" s="12"/>
      <c r="B191" s="13" t="s">
        <v>55</v>
      </c>
      <c r="C191" s="14">
        <f>((((((+C192+C193))))))</f>
        <v>23510.400000000001</v>
      </c>
      <c r="D191" s="14">
        <f>((((((+D192+D193))))))</f>
        <v>23510.400000000001</v>
      </c>
      <c r="E191" s="14">
        <f>((((((+E192+E193))))))</f>
        <v>10406.209999999999</v>
      </c>
    </row>
    <row r="192" spans="1:5" ht="15" x14ac:dyDescent="0.25">
      <c r="A192" s="15"/>
      <c r="B192" s="49" t="s">
        <v>6</v>
      </c>
      <c r="C192" s="16">
        <v>23510.400000000001</v>
      </c>
      <c r="D192" s="16">
        <v>23510.400000000001</v>
      </c>
      <c r="E192" s="16">
        <v>10406.209999999999</v>
      </c>
    </row>
    <row r="193" spans="1:5" ht="15" x14ac:dyDescent="0.25">
      <c r="A193" s="15"/>
      <c r="B193" s="49" t="s">
        <v>7</v>
      </c>
      <c r="C193" s="16">
        <v>0</v>
      </c>
      <c r="D193" s="16">
        <v>0</v>
      </c>
      <c r="E193" s="16">
        <v>0</v>
      </c>
    </row>
    <row r="194" spans="1:5" ht="15" x14ac:dyDescent="0.25">
      <c r="A194" s="12"/>
      <c r="B194" s="13" t="s">
        <v>56</v>
      </c>
      <c r="C194" s="14">
        <f>((((((+C195+C196))))))</f>
        <v>18598.099999999999</v>
      </c>
      <c r="D194" s="14">
        <f>((((((+D195+D196))))))</f>
        <v>18598.062999999998</v>
      </c>
      <c r="E194" s="14">
        <f>((((((+E195+E196))))))</f>
        <v>13859.924999999999</v>
      </c>
    </row>
    <row r="195" spans="1:5" ht="15" x14ac:dyDescent="0.25">
      <c r="A195" s="15"/>
      <c r="B195" s="49" t="s">
        <v>6</v>
      </c>
      <c r="C195" s="16">
        <v>18598.099999999999</v>
      </c>
      <c r="D195" s="16">
        <v>18598.062999999998</v>
      </c>
      <c r="E195" s="16">
        <v>13859.924999999999</v>
      </c>
    </row>
    <row r="196" spans="1:5" ht="15" x14ac:dyDescent="0.25">
      <c r="A196" s="15"/>
      <c r="B196" s="49" t="s">
        <v>7</v>
      </c>
      <c r="C196" s="16">
        <v>0</v>
      </c>
      <c r="D196" s="16">
        <v>0</v>
      </c>
      <c r="E196" s="16">
        <v>0</v>
      </c>
    </row>
    <row r="197" spans="1:5" ht="15" x14ac:dyDescent="0.25">
      <c r="A197" s="12"/>
      <c r="B197" s="13" t="s">
        <v>57</v>
      </c>
      <c r="C197" s="14">
        <f>((((((+C198+C199))))))</f>
        <v>21456.6</v>
      </c>
      <c r="D197" s="14">
        <f>((((((+D198+D199))))))</f>
        <v>21456.6</v>
      </c>
      <c r="E197" s="14">
        <f>((((((+E198+E199))))))</f>
        <v>21456.56424</v>
      </c>
    </row>
    <row r="198" spans="1:5" ht="15" x14ac:dyDescent="0.25">
      <c r="A198" s="15"/>
      <c r="B198" s="49" t="s">
        <v>6</v>
      </c>
      <c r="C198" s="34">
        <v>21456.6</v>
      </c>
      <c r="D198" s="34">
        <v>21456.6</v>
      </c>
      <c r="E198" s="34">
        <v>21456.56424</v>
      </c>
    </row>
    <row r="199" spans="1:5" ht="15" x14ac:dyDescent="0.25">
      <c r="A199" s="15"/>
      <c r="B199" s="49" t="s">
        <v>7</v>
      </c>
      <c r="C199" s="19">
        <v>0</v>
      </c>
      <c r="D199" s="19">
        <v>0</v>
      </c>
      <c r="E199" s="19">
        <v>0</v>
      </c>
    </row>
    <row r="200" spans="1:5" ht="15" x14ac:dyDescent="0.25">
      <c r="A200" s="12"/>
      <c r="B200" s="13" t="s">
        <v>58</v>
      </c>
      <c r="C200" s="14">
        <f>((((((+C201+C202))))))</f>
        <v>13459.14349</v>
      </c>
      <c r="D200" s="14">
        <f>((((((+D201+D202))))))</f>
        <v>13459.14349</v>
      </c>
      <c r="E200" s="14">
        <f>((((((+E201+E202))))))</f>
        <v>13459.14349</v>
      </c>
    </row>
    <row r="201" spans="1:5" ht="15" x14ac:dyDescent="0.25">
      <c r="A201" s="15"/>
      <c r="B201" s="49" t="s">
        <v>6</v>
      </c>
      <c r="C201" s="19">
        <v>13459.14349</v>
      </c>
      <c r="D201" s="19">
        <v>13459.14349</v>
      </c>
      <c r="E201" s="19">
        <v>13459.14349</v>
      </c>
    </row>
    <row r="202" spans="1:5" ht="15" x14ac:dyDescent="0.25">
      <c r="A202" s="15"/>
      <c r="B202" s="49" t="s">
        <v>7</v>
      </c>
      <c r="C202" s="19">
        <v>0</v>
      </c>
      <c r="D202" s="19">
        <v>0</v>
      </c>
      <c r="E202" s="19">
        <v>0</v>
      </c>
    </row>
    <row r="203" spans="1:5" ht="15" x14ac:dyDescent="0.25">
      <c r="A203" s="12"/>
      <c r="B203" s="13" t="s">
        <v>59</v>
      </c>
      <c r="C203" s="14">
        <f>((((((+C204+C205))))))</f>
        <v>164553.057</v>
      </c>
      <c r="D203" s="14">
        <f>((((((+D204+D205))))))</f>
        <v>164553.057</v>
      </c>
      <c r="E203" s="14">
        <f>((((((+E204+E205))))))</f>
        <v>164553.057</v>
      </c>
    </row>
    <row r="204" spans="1:5" ht="15" x14ac:dyDescent="0.25">
      <c r="A204" s="15"/>
      <c r="B204" s="49" t="s">
        <v>6</v>
      </c>
      <c r="C204" s="16">
        <v>164553.057</v>
      </c>
      <c r="D204" s="16">
        <v>164553.057</v>
      </c>
      <c r="E204" s="16">
        <v>164553.057</v>
      </c>
    </row>
    <row r="205" spans="1:5" ht="15" x14ac:dyDescent="0.25">
      <c r="A205" s="15"/>
      <c r="B205" s="49" t="s">
        <v>7</v>
      </c>
      <c r="C205" s="16">
        <v>0</v>
      </c>
      <c r="D205" s="16">
        <v>0</v>
      </c>
      <c r="E205" s="16">
        <v>0</v>
      </c>
    </row>
    <row r="206" spans="1:5" ht="15" x14ac:dyDescent="0.25">
      <c r="A206" s="12"/>
      <c r="B206" s="13" t="s">
        <v>60</v>
      </c>
      <c r="C206" s="14">
        <f>((((((+C207+C208))))))</f>
        <v>40993.599999999999</v>
      </c>
      <c r="D206" s="14">
        <f>((((((+D207+D208))))))</f>
        <v>40993.599999999999</v>
      </c>
      <c r="E206" s="14">
        <f>((((((+E207+E208))))))</f>
        <v>37725.142999999996</v>
      </c>
    </row>
    <row r="207" spans="1:5" ht="15" x14ac:dyDescent="0.25">
      <c r="A207" s="15"/>
      <c r="B207" s="49" t="s">
        <v>6</v>
      </c>
      <c r="C207" s="16">
        <v>40993.599999999999</v>
      </c>
      <c r="D207" s="16">
        <v>40993.599999999999</v>
      </c>
      <c r="E207" s="16">
        <v>37725.142999999996</v>
      </c>
    </row>
    <row r="208" spans="1:5" ht="15" x14ac:dyDescent="0.25">
      <c r="A208" s="15"/>
      <c r="B208" s="49" t="s">
        <v>7</v>
      </c>
      <c r="C208" s="16">
        <v>0</v>
      </c>
      <c r="D208" s="16">
        <v>0</v>
      </c>
      <c r="E208" s="16">
        <v>0</v>
      </c>
    </row>
    <row r="209" spans="1:5" ht="15" x14ac:dyDescent="0.25">
      <c r="A209" s="12"/>
      <c r="B209" s="13" t="s">
        <v>61</v>
      </c>
      <c r="C209" s="14">
        <f>((((((+C210+C211))))))</f>
        <v>146069.6</v>
      </c>
      <c r="D209" s="14">
        <f>((((((+D210+D211))))))</f>
        <v>146069.6</v>
      </c>
      <c r="E209" s="14">
        <f>((((((+E210+E211))))))</f>
        <v>133424.33199999999</v>
      </c>
    </row>
    <row r="210" spans="1:5" ht="15" x14ac:dyDescent="0.25">
      <c r="A210" s="15"/>
      <c r="B210" s="49" t="s">
        <v>6</v>
      </c>
      <c r="C210" s="16">
        <v>146069.6</v>
      </c>
      <c r="D210" s="16">
        <v>146069.6</v>
      </c>
      <c r="E210" s="16">
        <v>133424.33199999999</v>
      </c>
    </row>
    <row r="211" spans="1:5" ht="15" x14ac:dyDescent="0.25">
      <c r="A211" s="38"/>
      <c r="B211" s="50" t="s">
        <v>7</v>
      </c>
      <c r="C211" s="18">
        <v>0</v>
      </c>
      <c r="D211" s="18">
        <v>0</v>
      </c>
      <c r="E211" s="18">
        <v>0</v>
      </c>
    </row>
    <row r="212" spans="1:5" ht="15" x14ac:dyDescent="0.25">
      <c r="A212" s="12"/>
      <c r="B212" s="13" t="s">
        <v>62</v>
      </c>
      <c r="C212" s="14">
        <f>((((((+C213+C214))))))</f>
        <v>12382.975640000001</v>
      </c>
      <c r="D212" s="14">
        <f>((((((+D213+D214))))))</f>
        <v>12382.975640000001</v>
      </c>
      <c r="E212" s="14">
        <f>((((((+E213+E214))))))</f>
        <v>12382.975640000001</v>
      </c>
    </row>
    <row r="213" spans="1:5" ht="15" x14ac:dyDescent="0.25">
      <c r="A213" s="15"/>
      <c r="B213" s="49" t="s">
        <v>6</v>
      </c>
      <c r="C213" s="16">
        <v>12382.975640000001</v>
      </c>
      <c r="D213" s="16">
        <v>12382.975640000001</v>
      </c>
      <c r="E213" s="16">
        <v>12382.975640000001</v>
      </c>
    </row>
    <row r="214" spans="1:5" ht="15" x14ac:dyDescent="0.25">
      <c r="A214" s="15"/>
      <c r="B214" s="49" t="s">
        <v>7</v>
      </c>
      <c r="C214" s="16">
        <v>0</v>
      </c>
      <c r="D214" s="16">
        <v>0</v>
      </c>
      <c r="E214" s="16">
        <v>0</v>
      </c>
    </row>
    <row r="215" spans="1:5" ht="15" x14ac:dyDescent="0.25">
      <c r="A215" s="12"/>
      <c r="B215" s="13" t="s">
        <v>63</v>
      </c>
      <c r="C215" s="14">
        <f>((((((+C216+C217))))))</f>
        <v>32300.799999999999</v>
      </c>
      <c r="D215" s="14">
        <f>((((((+D216+D217))))))</f>
        <v>32300.799999999999</v>
      </c>
      <c r="E215" s="14">
        <f>((((((+E216+E217))))))</f>
        <v>22416.90727</v>
      </c>
    </row>
    <row r="216" spans="1:5" ht="15" x14ac:dyDescent="0.25">
      <c r="A216" s="15"/>
      <c r="B216" s="49" t="s">
        <v>6</v>
      </c>
      <c r="C216" s="22">
        <v>32300.799999999999</v>
      </c>
      <c r="D216" s="22">
        <v>32300.799999999999</v>
      </c>
      <c r="E216" s="22">
        <v>22416.90727</v>
      </c>
    </row>
    <row r="217" spans="1:5" ht="15" x14ac:dyDescent="0.25">
      <c r="A217" s="15"/>
      <c r="B217" s="49" t="s">
        <v>7</v>
      </c>
      <c r="C217" s="22">
        <v>0</v>
      </c>
      <c r="D217" s="22">
        <v>0</v>
      </c>
      <c r="E217" s="22">
        <v>0</v>
      </c>
    </row>
    <row r="218" spans="1:5" ht="15" x14ac:dyDescent="0.25">
      <c r="A218" s="12"/>
      <c r="B218" s="13" t="s">
        <v>64</v>
      </c>
      <c r="C218" s="14">
        <f>((((((+C219+C220))))))</f>
        <v>267489</v>
      </c>
      <c r="D218" s="14">
        <f>((((((+D219+D220))))))</f>
        <v>267489</v>
      </c>
      <c r="E218" s="14">
        <f>((((((+E219+E220))))))</f>
        <v>151958.432</v>
      </c>
    </row>
    <row r="219" spans="1:5" ht="15" x14ac:dyDescent="0.25">
      <c r="A219" s="15"/>
      <c r="B219" s="49" t="s">
        <v>6</v>
      </c>
      <c r="C219" s="22">
        <v>267489</v>
      </c>
      <c r="D219" s="22">
        <v>267489</v>
      </c>
      <c r="E219" s="22">
        <v>151958.432</v>
      </c>
    </row>
    <row r="220" spans="1:5" ht="15" x14ac:dyDescent="0.25">
      <c r="A220" s="15"/>
      <c r="B220" s="49" t="s">
        <v>7</v>
      </c>
      <c r="C220" s="22">
        <v>0</v>
      </c>
      <c r="D220" s="22">
        <v>0</v>
      </c>
      <c r="E220" s="22">
        <v>0</v>
      </c>
    </row>
    <row r="221" spans="1:5" ht="15.75" customHeight="1" x14ac:dyDescent="0.25">
      <c r="A221" s="12"/>
      <c r="B221" s="13" t="s">
        <v>65</v>
      </c>
      <c r="C221" s="14">
        <f>((((((+C222+C223))))))</f>
        <v>5801.7</v>
      </c>
      <c r="D221" s="14">
        <f>((((((+D222+D223))))))</f>
        <v>5801.7</v>
      </c>
      <c r="E221" s="14">
        <f>((((((+E222+E223))))))</f>
        <v>2752.03627762</v>
      </c>
    </row>
    <row r="222" spans="1:5" ht="15" x14ac:dyDescent="0.25">
      <c r="A222" s="15"/>
      <c r="B222" s="49" t="s">
        <v>6</v>
      </c>
      <c r="C222" s="16">
        <v>5801.7</v>
      </c>
      <c r="D222" s="16">
        <v>5801.7</v>
      </c>
      <c r="E222" s="16">
        <v>2752.03627762</v>
      </c>
    </row>
    <row r="223" spans="1:5" ht="15" x14ac:dyDescent="0.25">
      <c r="A223" s="15"/>
      <c r="B223" s="49" t="s">
        <v>7</v>
      </c>
      <c r="C223" s="16">
        <v>0</v>
      </c>
      <c r="D223" s="16">
        <v>0</v>
      </c>
      <c r="E223" s="16">
        <v>0</v>
      </c>
    </row>
    <row r="224" spans="1:5" ht="15" x14ac:dyDescent="0.25">
      <c r="A224" s="12"/>
      <c r="B224" s="13" t="s">
        <v>66</v>
      </c>
      <c r="C224" s="14">
        <f>((((((+C225+C226))))))</f>
        <v>203560.6</v>
      </c>
      <c r="D224" s="14">
        <f>((((((+D225+D226))))))</f>
        <v>203560.6</v>
      </c>
      <c r="E224" s="14">
        <f>((((((+E225+E226))))))</f>
        <v>203560.57399999999</v>
      </c>
    </row>
    <row r="225" spans="1:5" ht="15" x14ac:dyDescent="0.25">
      <c r="A225" s="15"/>
      <c r="B225" s="49" t="s">
        <v>6</v>
      </c>
      <c r="C225" s="20">
        <v>203560.6</v>
      </c>
      <c r="D225" s="20">
        <v>203560.6</v>
      </c>
      <c r="E225" s="20">
        <v>203560.57399999999</v>
      </c>
    </row>
    <row r="226" spans="1:5" ht="15" x14ac:dyDescent="0.25">
      <c r="A226" s="15"/>
      <c r="B226" s="49" t="s">
        <v>7</v>
      </c>
      <c r="C226" s="20">
        <v>0</v>
      </c>
      <c r="D226" s="20">
        <v>0</v>
      </c>
      <c r="E226" s="20">
        <v>0</v>
      </c>
    </row>
    <row r="227" spans="1:5" ht="15" x14ac:dyDescent="0.25">
      <c r="A227" s="12"/>
      <c r="B227" s="13" t="s">
        <v>67</v>
      </c>
      <c r="C227" s="14">
        <f>((((((+C228+C229))))))</f>
        <v>56135.6</v>
      </c>
      <c r="D227" s="14">
        <f>((((((+D228+D229))))))</f>
        <v>56135.6</v>
      </c>
      <c r="E227" s="14">
        <f>((((((+E228+E229))))))</f>
        <v>39548.290179999996</v>
      </c>
    </row>
    <row r="228" spans="1:5" ht="15" x14ac:dyDescent="0.25">
      <c r="A228" s="15"/>
      <c r="B228" s="49" t="s">
        <v>6</v>
      </c>
      <c r="C228" s="22">
        <v>56135.6</v>
      </c>
      <c r="D228" s="22">
        <v>56135.6</v>
      </c>
      <c r="E228" s="22">
        <v>39548.290179999996</v>
      </c>
    </row>
    <row r="229" spans="1:5" ht="15" x14ac:dyDescent="0.25">
      <c r="A229" s="15"/>
      <c r="B229" s="49" t="s">
        <v>7</v>
      </c>
      <c r="C229" s="22">
        <v>0</v>
      </c>
      <c r="D229" s="22">
        <v>0</v>
      </c>
      <c r="E229" s="22">
        <v>0</v>
      </c>
    </row>
    <row r="230" spans="1:5" ht="15" x14ac:dyDescent="0.25">
      <c r="A230" s="12"/>
      <c r="B230" s="13" t="s">
        <v>68</v>
      </c>
      <c r="C230" s="14">
        <f>((((((+C231+C232))))))</f>
        <v>2613350.2907099994</v>
      </c>
      <c r="D230" s="14">
        <f>((((((+D231+D232))))))</f>
        <v>2613350.2907099994</v>
      </c>
      <c r="E230" s="14">
        <f>((((((+E231+E232))))))</f>
        <v>1924615.0132145588</v>
      </c>
    </row>
    <row r="231" spans="1:5" ht="15" x14ac:dyDescent="0.25">
      <c r="A231" s="15"/>
      <c r="B231" s="49" t="s">
        <v>6</v>
      </c>
      <c r="C231" s="22">
        <v>2207380.2907099994</v>
      </c>
      <c r="D231" s="22">
        <v>2207380.2907099994</v>
      </c>
      <c r="E231" s="22">
        <v>1733396.3225395589</v>
      </c>
    </row>
    <row r="232" spans="1:5" ht="15" x14ac:dyDescent="0.25">
      <c r="A232" s="15"/>
      <c r="B232" s="49" t="s">
        <v>7</v>
      </c>
      <c r="C232" s="20">
        <v>405970</v>
      </c>
      <c r="D232" s="20">
        <v>405970</v>
      </c>
      <c r="E232" s="20">
        <v>191218.69067500002</v>
      </c>
    </row>
    <row r="233" spans="1:5" ht="15" x14ac:dyDescent="0.25">
      <c r="A233" s="12"/>
      <c r="B233" s="13" t="s">
        <v>69</v>
      </c>
      <c r="C233" s="14">
        <f>((((((+C234+C235))))))</f>
        <v>266.28500000000003</v>
      </c>
      <c r="D233" s="14">
        <f>((((((+D234+D235))))))</f>
        <v>266.28500000000003</v>
      </c>
      <c r="E233" s="14">
        <f>((((((+E234+E235))))))</f>
        <v>213.0284</v>
      </c>
    </row>
    <row r="234" spans="1:5" ht="15" x14ac:dyDescent="0.25">
      <c r="A234" s="15"/>
      <c r="B234" s="49" t="s">
        <v>6</v>
      </c>
      <c r="C234" s="22">
        <v>266.28500000000003</v>
      </c>
      <c r="D234" s="22">
        <v>266.28500000000003</v>
      </c>
      <c r="E234" s="22">
        <v>213.0284</v>
      </c>
    </row>
    <row r="235" spans="1:5" ht="15" x14ac:dyDescent="0.25">
      <c r="A235" s="15"/>
      <c r="B235" s="49" t="s">
        <v>7</v>
      </c>
      <c r="C235" s="20">
        <v>0</v>
      </c>
      <c r="D235" s="20">
        <v>0</v>
      </c>
      <c r="E235" s="20">
        <v>0</v>
      </c>
    </row>
    <row r="236" spans="1:5" ht="15" x14ac:dyDescent="0.25">
      <c r="A236" s="12"/>
      <c r="B236" s="13" t="s">
        <v>217</v>
      </c>
      <c r="C236" s="14">
        <f>((((((+C237+C238))))))</f>
        <v>230.7</v>
      </c>
      <c r="D236" s="14">
        <f>((((((+D237+D238))))))</f>
        <v>230.7</v>
      </c>
      <c r="E236" s="14">
        <f>((((((+E237+E238))))))</f>
        <v>180.55620999999999</v>
      </c>
    </row>
    <row r="237" spans="1:5" ht="15" x14ac:dyDescent="0.25">
      <c r="A237" s="15"/>
      <c r="B237" s="49" t="s">
        <v>6</v>
      </c>
      <c r="C237" s="22">
        <v>230.7</v>
      </c>
      <c r="D237" s="22">
        <v>230.7</v>
      </c>
      <c r="E237" s="22">
        <v>180.55620999999999</v>
      </c>
    </row>
    <row r="238" spans="1:5" ht="15" x14ac:dyDescent="0.25">
      <c r="A238" s="15"/>
      <c r="B238" s="49" t="s">
        <v>7</v>
      </c>
      <c r="C238" s="20">
        <v>0</v>
      </c>
      <c r="D238" s="20">
        <v>0</v>
      </c>
      <c r="E238" s="20">
        <v>0</v>
      </c>
    </row>
    <row r="239" spans="1:5" ht="15" x14ac:dyDescent="0.25">
      <c r="A239" s="12"/>
      <c r="B239" s="13" t="s">
        <v>233</v>
      </c>
      <c r="C239" s="14">
        <f>((((((+C240+C241))))))</f>
        <v>6310.3</v>
      </c>
      <c r="D239" s="14">
        <f>((((((+D240+D241))))))</f>
        <v>6310.3</v>
      </c>
      <c r="E239" s="14">
        <f>((((((+E240+E241))))))</f>
        <v>6310.3</v>
      </c>
    </row>
    <row r="240" spans="1:5" ht="15" x14ac:dyDescent="0.25">
      <c r="A240" s="15"/>
      <c r="B240" s="49" t="s">
        <v>6</v>
      </c>
      <c r="C240" s="22">
        <v>0</v>
      </c>
      <c r="D240" s="22">
        <v>0</v>
      </c>
      <c r="E240" s="22">
        <v>0</v>
      </c>
    </row>
    <row r="241" spans="1:5" ht="15" x14ac:dyDescent="0.25">
      <c r="A241" s="15"/>
      <c r="B241" s="49" t="s">
        <v>7</v>
      </c>
      <c r="C241" s="22">
        <v>6310.3</v>
      </c>
      <c r="D241" s="20">
        <v>6310.3</v>
      </c>
      <c r="E241" s="20">
        <v>6310.3</v>
      </c>
    </row>
    <row r="242" spans="1:5" ht="15" x14ac:dyDescent="0.25">
      <c r="A242" s="12"/>
      <c r="B242" s="13" t="s">
        <v>235</v>
      </c>
      <c r="C242" s="14">
        <f>((((((+C243+C244))))))</f>
        <v>34192.699999999997</v>
      </c>
      <c r="D242" s="14">
        <f>((((((+D243+D244))))))</f>
        <v>34192.699999999997</v>
      </c>
      <c r="E242" s="14">
        <f>((((((+E243+E244))))))</f>
        <v>0</v>
      </c>
    </row>
    <row r="243" spans="1:5" ht="15" x14ac:dyDescent="0.25">
      <c r="A243" s="15"/>
      <c r="B243" s="49" t="s">
        <v>6</v>
      </c>
      <c r="C243" s="22">
        <v>34192.699999999997</v>
      </c>
      <c r="D243" s="22">
        <v>34192.699999999997</v>
      </c>
      <c r="E243" s="22">
        <v>0</v>
      </c>
    </row>
    <row r="244" spans="1:5" ht="15" x14ac:dyDescent="0.25">
      <c r="A244" s="15"/>
      <c r="B244" s="49" t="s">
        <v>7</v>
      </c>
      <c r="C244" s="20">
        <v>0</v>
      </c>
      <c r="D244" s="20">
        <v>0</v>
      </c>
      <c r="E244" s="20">
        <v>0</v>
      </c>
    </row>
    <row r="245" spans="1:5" ht="15" x14ac:dyDescent="0.25">
      <c r="A245" s="9" t="s">
        <v>70</v>
      </c>
      <c r="B245" s="10"/>
      <c r="C245" s="11">
        <f>((+C246+C249+C252+C255+C258+C261+C264))</f>
        <v>258232.64733000001</v>
      </c>
      <c r="D245" s="11">
        <f t="shared" ref="D245:E245" si="9">((+D246+D249+D252+D255+D258+D261+D264))</f>
        <v>191515.37730499997</v>
      </c>
      <c r="E245" s="11">
        <f t="shared" si="9"/>
        <v>184788.93422</v>
      </c>
    </row>
    <row r="246" spans="1:5" ht="15" x14ac:dyDescent="0.25">
      <c r="A246" s="12"/>
      <c r="B246" s="13" t="s">
        <v>11</v>
      </c>
      <c r="C246" s="14">
        <f>((((((+C247+C248))))))</f>
        <v>132724.4</v>
      </c>
      <c r="D246" s="14">
        <f>((((((+D247+D248))))))</f>
        <v>97892.599779999975</v>
      </c>
      <c r="E246" s="14">
        <f>((((((+E247+E248))))))</f>
        <v>97892.599779999975</v>
      </c>
    </row>
    <row r="247" spans="1:5" ht="15" x14ac:dyDescent="0.25">
      <c r="A247" s="15"/>
      <c r="B247" s="49" t="s">
        <v>6</v>
      </c>
      <c r="C247" s="16">
        <v>132724.4</v>
      </c>
      <c r="D247" s="16">
        <v>97892.599779999975</v>
      </c>
      <c r="E247" s="16">
        <v>97892.599779999975</v>
      </c>
    </row>
    <row r="248" spans="1:5" ht="15" x14ac:dyDescent="0.25">
      <c r="A248" s="15"/>
      <c r="B248" s="49" t="s">
        <v>7</v>
      </c>
      <c r="C248" s="16">
        <v>0</v>
      </c>
      <c r="D248" s="16">
        <v>0</v>
      </c>
      <c r="E248" s="16">
        <v>0</v>
      </c>
    </row>
    <row r="249" spans="1:5" ht="15" x14ac:dyDescent="0.25">
      <c r="A249" s="12"/>
      <c r="B249" s="13" t="s">
        <v>71</v>
      </c>
      <c r="C249" s="14">
        <f>((((((+C250+C251))))))</f>
        <v>16105.6</v>
      </c>
      <c r="D249" s="14">
        <f>((((((+D250+D251))))))</f>
        <v>13117.82309</v>
      </c>
      <c r="E249" s="14">
        <f>((((((+E250+E251))))))</f>
        <v>12798.37608</v>
      </c>
    </row>
    <row r="250" spans="1:5" ht="15" x14ac:dyDescent="0.25">
      <c r="A250" s="15"/>
      <c r="B250" s="49" t="s">
        <v>6</v>
      </c>
      <c r="C250" s="16">
        <v>16105.6</v>
      </c>
      <c r="D250" s="16">
        <v>13117.82309</v>
      </c>
      <c r="E250" s="16">
        <v>12798.37608</v>
      </c>
    </row>
    <row r="251" spans="1:5" ht="15" x14ac:dyDescent="0.25">
      <c r="A251" s="15"/>
      <c r="B251" s="49" t="s">
        <v>7</v>
      </c>
      <c r="C251" s="16">
        <v>0</v>
      </c>
      <c r="D251" s="16">
        <v>0</v>
      </c>
      <c r="E251" s="16">
        <v>0</v>
      </c>
    </row>
    <row r="252" spans="1:5" ht="15" x14ac:dyDescent="0.25">
      <c r="A252" s="12"/>
      <c r="B252" s="13" t="s">
        <v>72</v>
      </c>
      <c r="C252" s="14">
        <f>((((((+C253+C254))))))</f>
        <v>1856.7253600000001</v>
      </c>
      <c r="D252" s="14">
        <f>((((((+D253+D254))))))</f>
        <v>1856.7253600000001</v>
      </c>
      <c r="E252" s="14">
        <f>((((((+E253+E254))))))</f>
        <v>1856.7253600000001</v>
      </c>
    </row>
    <row r="253" spans="1:5" ht="15" x14ac:dyDescent="0.25">
      <c r="A253" s="15"/>
      <c r="B253" s="49" t="s">
        <v>6</v>
      </c>
      <c r="C253" s="16">
        <v>1856.7253600000001</v>
      </c>
      <c r="D253" s="16">
        <v>1856.7253600000001</v>
      </c>
      <c r="E253" s="16">
        <v>1856.7253600000001</v>
      </c>
    </row>
    <row r="254" spans="1:5" ht="15" x14ac:dyDescent="0.25">
      <c r="A254" s="15"/>
      <c r="B254" s="49" t="s">
        <v>7</v>
      </c>
      <c r="C254" s="16">
        <v>0</v>
      </c>
      <c r="D254" s="16">
        <v>0</v>
      </c>
      <c r="E254" s="16">
        <v>0</v>
      </c>
    </row>
    <row r="255" spans="1:5" ht="15" x14ac:dyDescent="0.25">
      <c r="A255" s="12"/>
      <c r="B255" s="13" t="s">
        <v>73</v>
      </c>
      <c r="C255" s="14">
        <f>((((((+C256+C257))))))</f>
        <v>54391.4</v>
      </c>
      <c r="D255" s="14">
        <f>((((((+D256+D257))))))</f>
        <v>32532.926984999995</v>
      </c>
      <c r="E255" s="14">
        <f>((((((+E256+E257))))))</f>
        <v>26125.930909999999</v>
      </c>
    </row>
    <row r="256" spans="1:5" ht="15" x14ac:dyDescent="0.25">
      <c r="A256" s="15"/>
      <c r="B256" s="49" t="s">
        <v>6</v>
      </c>
      <c r="C256" s="16">
        <v>54391.4</v>
      </c>
      <c r="D256" s="16">
        <v>32532.926984999995</v>
      </c>
      <c r="E256" s="16">
        <v>26125.930909999999</v>
      </c>
    </row>
    <row r="257" spans="1:5" ht="15" x14ac:dyDescent="0.25">
      <c r="A257" s="15"/>
      <c r="B257" s="49" t="s">
        <v>7</v>
      </c>
      <c r="C257" s="16">
        <v>0</v>
      </c>
      <c r="D257" s="16">
        <v>0</v>
      </c>
      <c r="E257" s="16">
        <v>0</v>
      </c>
    </row>
    <row r="258" spans="1:5" ht="15" x14ac:dyDescent="0.25">
      <c r="A258" s="12"/>
      <c r="B258" s="13" t="s">
        <v>74</v>
      </c>
      <c r="C258" s="14">
        <f>((((((+C259+C260))))))</f>
        <v>12185.221970000002</v>
      </c>
      <c r="D258" s="14">
        <f>((((((+D259+D260))))))</f>
        <v>12185.221970000002</v>
      </c>
      <c r="E258" s="14">
        <f>((((((+E259+E260))))))</f>
        <v>12185.221970000002</v>
      </c>
    </row>
    <row r="259" spans="1:5" ht="15" x14ac:dyDescent="0.25">
      <c r="A259" s="15"/>
      <c r="B259" s="49" t="s">
        <v>6</v>
      </c>
      <c r="C259" s="16">
        <v>12185.221970000002</v>
      </c>
      <c r="D259" s="16">
        <v>12185.221970000002</v>
      </c>
      <c r="E259" s="16">
        <v>12185.221970000002</v>
      </c>
    </row>
    <row r="260" spans="1:5" ht="15" x14ac:dyDescent="0.25">
      <c r="A260" s="15"/>
      <c r="B260" s="49" t="s">
        <v>7</v>
      </c>
      <c r="C260" s="16">
        <v>0</v>
      </c>
      <c r="D260" s="16">
        <v>0</v>
      </c>
      <c r="E260" s="16">
        <v>0</v>
      </c>
    </row>
    <row r="261" spans="1:5" ht="15" x14ac:dyDescent="0.25">
      <c r="A261" s="12"/>
      <c r="B261" s="13" t="s">
        <v>75</v>
      </c>
      <c r="C261" s="14">
        <f>((((((+C262+C263))))))</f>
        <v>7078.4</v>
      </c>
      <c r="D261" s="14">
        <f>((((((+D262+D263))))))</f>
        <v>4451.5392399999992</v>
      </c>
      <c r="E261" s="14">
        <f>((((((+E262+E263))))))</f>
        <v>4451.5392399999992</v>
      </c>
    </row>
    <row r="262" spans="1:5" ht="15" x14ac:dyDescent="0.25">
      <c r="A262" s="38"/>
      <c r="B262" s="50" t="s">
        <v>6</v>
      </c>
      <c r="C262" s="18">
        <v>7078.4</v>
      </c>
      <c r="D262" s="18">
        <v>4451.5392399999992</v>
      </c>
      <c r="E262" s="18">
        <v>4451.5392399999992</v>
      </c>
    </row>
    <row r="263" spans="1:5" ht="15" x14ac:dyDescent="0.25">
      <c r="A263" s="15"/>
      <c r="B263" s="49" t="s">
        <v>7</v>
      </c>
      <c r="C263" s="16">
        <v>0</v>
      </c>
      <c r="D263" s="16">
        <v>0</v>
      </c>
      <c r="E263" s="16">
        <v>0</v>
      </c>
    </row>
    <row r="264" spans="1:5" ht="15" x14ac:dyDescent="0.25">
      <c r="A264" s="12"/>
      <c r="B264" s="13" t="s">
        <v>76</v>
      </c>
      <c r="C264" s="14">
        <f>((((((+C265+C266))))))</f>
        <v>33890.9</v>
      </c>
      <c r="D264" s="14">
        <f>((((((+D265+D266))))))</f>
        <v>29478.54088</v>
      </c>
      <c r="E264" s="14">
        <f>((((((+E265+E266))))))</f>
        <v>29478.54088</v>
      </c>
    </row>
    <row r="265" spans="1:5" ht="15" x14ac:dyDescent="0.25">
      <c r="A265" s="15"/>
      <c r="B265" s="49" t="s">
        <v>6</v>
      </c>
      <c r="C265" s="16">
        <v>33890.9</v>
      </c>
      <c r="D265" s="16">
        <v>29478.54088</v>
      </c>
      <c r="E265" s="16">
        <v>29478.54088</v>
      </c>
    </row>
    <row r="266" spans="1:5" ht="15" x14ac:dyDescent="0.25">
      <c r="A266" s="15"/>
      <c r="B266" s="49" t="s">
        <v>7</v>
      </c>
      <c r="C266" s="16">
        <v>0</v>
      </c>
      <c r="D266" s="16">
        <v>0</v>
      </c>
      <c r="E266" s="16">
        <v>0</v>
      </c>
    </row>
    <row r="267" spans="1:5" ht="15" x14ac:dyDescent="0.25">
      <c r="A267" s="9" t="s">
        <v>77</v>
      </c>
      <c r="B267" s="10"/>
      <c r="C267" s="11">
        <f>((+C268+C271+C274+C277+C280+C283+C286+C292+C295+C298+C301+C304+C307+C310+C313+C316+C319+C322+C325+C328+C331+C334+C289+C337))</f>
        <v>2479050.6554964003</v>
      </c>
      <c r="D267" s="11">
        <f t="shared" ref="D267:E267" si="10">((+D268+D271+D274+D277+D280+D283+D286+D292+D295+D298+D301+D304+D307+D310+D313+D316+D319+D322+D325+D328+D331+D334+D289+D337))</f>
        <v>2348705.1324340007</v>
      </c>
      <c r="E267" s="11">
        <f t="shared" si="10"/>
        <v>2329584.6848028004</v>
      </c>
    </row>
    <row r="268" spans="1:5" ht="15" x14ac:dyDescent="0.25">
      <c r="A268" s="12"/>
      <c r="B268" s="13" t="s">
        <v>11</v>
      </c>
      <c r="C268" s="14">
        <f>((((((+C269+C270))))))</f>
        <v>1782412.01088</v>
      </c>
      <c r="D268" s="14">
        <f>((((((+D269+D270))))))</f>
        <v>1721143.7367599998</v>
      </c>
      <c r="E268" s="14">
        <f>((((((+E269+E270))))))</f>
        <v>1720599.9419999998</v>
      </c>
    </row>
    <row r="269" spans="1:5" ht="15" x14ac:dyDescent="0.25">
      <c r="A269" s="15"/>
      <c r="B269" s="49" t="s">
        <v>6</v>
      </c>
      <c r="C269" s="16">
        <v>1782412.01088</v>
      </c>
      <c r="D269" s="16">
        <v>1721143.7367599998</v>
      </c>
      <c r="E269" s="16">
        <v>1720599.9419999998</v>
      </c>
    </row>
    <row r="270" spans="1:5" ht="15" x14ac:dyDescent="0.25">
      <c r="A270" s="15"/>
      <c r="B270" s="49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12"/>
      <c r="B271" s="13" t="s">
        <v>223</v>
      </c>
      <c r="C271" s="14">
        <f>((((((+C272+C273))))))</f>
        <v>3728.5406200000002</v>
      </c>
      <c r="D271" s="14">
        <f>((((((+D272+D273))))))</f>
        <v>268.85000000000002</v>
      </c>
      <c r="E271" s="14">
        <f>((((((+E272+E273))))))</f>
        <v>144.21424999999999</v>
      </c>
    </row>
    <row r="272" spans="1:5" ht="15" x14ac:dyDescent="0.25">
      <c r="A272" s="15"/>
      <c r="B272" s="49" t="s">
        <v>6</v>
      </c>
      <c r="C272" s="16">
        <v>3728.5406200000002</v>
      </c>
      <c r="D272" s="16">
        <v>268.85000000000002</v>
      </c>
      <c r="E272" s="16">
        <v>144.21424999999999</v>
      </c>
    </row>
    <row r="273" spans="1:5" ht="15" x14ac:dyDescent="0.25">
      <c r="A273" s="15"/>
      <c r="B273" s="49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12"/>
      <c r="B274" s="13" t="s">
        <v>78</v>
      </c>
      <c r="C274" s="14">
        <f>((((((+C275+C276))))))</f>
        <v>4664.0290000000005</v>
      </c>
      <c r="D274" s="14">
        <f>((((((+D275+D276))))))</f>
        <v>4664.0290000000005</v>
      </c>
      <c r="E274" s="14">
        <f>((((((+E275+E276))))))</f>
        <v>4664.0290000000005</v>
      </c>
    </row>
    <row r="275" spans="1:5" ht="15" x14ac:dyDescent="0.25">
      <c r="A275" s="15"/>
      <c r="B275" s="49" t="s">
        <v>6</v>
      </c>
      <c r="C275" s="16">
        <v>4664.0290000000005</v>
      </c>
      <c r="D275" s="16">
        <v>4664.0290000000005</v>
      </c>
      <c r="E275" s="16">
        <v>4664.0290000000005</v>
      </c>
    </row>
    <row r="276" spans="1:5" ht="15" x14ac:dyDescent="0.25">
      <c r="A276" s="15"/>
      <c r="B276" s="49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12"/>
      <c r="B277" s="13" t="s">
        <v>79</v>
      </c>
      <c r="C277" s="14">
        <f>((((((+C278+C279))))))</f>
        <v>270399.71023000003</v>
      </c>
      <c r="D277" s="14">
        <f>((((((+D278+D279))))))</f>
        <v>270399.71023000003</v>
      </c>
      <c r="E277" s="14">
        <f>((((((+E278+E279))))))</f>
        <v>270399.71023000003</v>
      </c>
    </row>
    <row r="278" spans="1:5" ht="15" x14ac:dyDescent="0.25">
      <c r="A278" s="15"/>
      <c r="B278" s="49" t="s">
        <v>6</v>
      </c>
      <c r="C278" s="46">
        <v>270399.71023000003</v>
      </c>
      <c r="D278" s="16">
        <v>270399.71023000003</v>
      </c>
      <c r="E278" s="16">
        <v>270399.71023000003</v>
      </c>
    </row>
    <row r="279" spans="1:5" ht="15" x14ac:dyDescent="0.25">
      <c r="A279" s="15"/>
      <c r="B279" s="49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12"/>
      <c r="B280" s="13" t="s">
        <v>80</v>
      </c>
      <c r="C280" s="14">
        <f>((((((+C281+C282))))))</f>
        <v>5314.9113799999996</v>
      </c>
      <c r="D280" s="14">
        <f>((((((+D281+D282))))))</f>
        <v>3274.7308700000003</v>
      </c>
      <c r="E280" s="14">
        <f>((((((+E281+E282))))))</f>
        <v>2860.97091</v>
      </c>
    </row>
    <row r="281" spans="1:5" ht="15" x14ac:dyDescent="0.25">
      <c r="A281" s="15"/>
      <c r="B281" s="49" t="s">
        <v>6</v>
      </c>
      <c r="C281" s="16">
        <v>5314.9113799999996</v>
      </c>
      <c r="D281" s="16">
        <v>3274.7308700000003</v>
      </c>
      <c r="E281" s="16">
        <v>2860.97091</v>
      </c>
    </row>
    <row r="282" spans="1:5" ht="15" x14ac:dyDescent="0.25">
      <c r="A282" s="15"/>
      <c r="B282" s="49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12"/>
      <c r="B283" s="13" t="s">
        <v>224</v>
      </c>
      <c r="C283" s="14">
        <f>((((((+C284+C285))))))</f>
        <v>111.32203999999999</v>
      </c>
      <c r="D283" s="14">
        <f>((((((+D284+D285))))))</f>
        <v>58.105959999999996</v>
      </c>
      <c r="E283" s="14">
        <f>((((((+E284+E285))))))</f>
        <v>58.105959999999996</v>
      </c>
    </row>
    <row r="284" spans="1:5" ht="15" x14ac:dyDescent="0.25">
      <c r="A284" s="15"/>
      <c r="B284" s="49" t="s">
        <v>6</v>
      </c>
      <c r="C284" s="16">
        <v>111.32203999999999</v>
      </c>
      <c r="D284" s="16">
        <v>58.105959999999996</v>
      </c>
      <c r="E284" s="16">
        <v>58.105959999999996</v>
      </c>
    </row>
    <row r="285" spans="1:5" ht="15" x14ac:dyDescent="0.25">
      <c r="A285" s="15"/>
      <c r="B285" s="49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12"/>
      <c r="B286" s="13" t="s">
        <v>81</v>
      </c>
      <c r="C286" s="14">
        <f>((((((+C287+C288))))))</f>
        <v>23753.353799999997</v>
      </c>
      <c r="D286" s="14">
        <f>((((((+D287+D288))))))</f>
        <v>11876.676899999999</v>
      </c>
      <c r="E286" s="14">
        <f>((((((+E287+E288))))))</f>
        <v>11876.676899999999</v>
      </c>
    </row>
    <row r="287" spans="1:5" ht="15" x14ac:dyDescent="0.25">
      <c r="A287" s="15"/>
      <c r="B287" s="49" t="s">
        <v>6</v>
      </c>
      <c r="C287" s="16">
        <v>23753.353799999997</v>
      </c>
      <c r="D287" s="16">
        <v>11876.676899999999</v>
      </c>
      <c r="E287" s="16">
        <v>11876.676899999999</v>
      </c>
    </row>
    <row r="288" spans="1:5" ht="15" x14ac:dyDescent="0.25">
      <c r="A288" s="15"/>
      <c r="B288" s="49" t="s">
        <v>7</v>
      </c>
      <c r="C288" s="16">
        <v>0</v>
      </c>
      <c r="D288" s="16">
        <v>0</v>
      </c>
      <c r="E288" s="16">
        <v>0</v>
      </c>
    </row>
    <row r="289" spans="1:5" ht="15" x14ac:dyDescent="0.25">
      <c r="A289" s="12"/>
      <c r="B289" s="13" t="s">
        <v>255</v>
      </c>
      <c r="C289" s="14">
        <f>((((((+C290+C291))))))</f>
        <v>100</v>
      </c>
      <c r="D289" s="14">
        <f>((((((+D290+D291))))))</f>
        <v>100</v>
      </c>
      <c r="E289" s="14">
        <f>((((((+E290+E291))))))</f>
        <v>25.862119999999997</v>
      </c>
    </row>
    <row r="290" spans="1:5" ht="15" x14ac:dyDescent="0.25">
      <c r="A290" s="15"/>
      <c r="B290" s="49" t="s">
        <v>6</v>
      </c>
      <c r="C290" s="16">
        <v>100</v>
      </c>
      <c r="D290" s="16">
        <v>100</v>
      </c>
      <c r="E290" s="16">
        <v>25.862119999999997</v>
      </c>
    </row>
    <row r="291" spans="1:5" ht="15" x14ac:dyDescent="0.25">
      <c r="A291" s="15"/>
      <c r="B291" s="49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12"/>
      <c r="B292" s="13" t="s">
        <v>82</v>
      </c>
      <c r="C292" s="14">
        <f>((((((+C293+C294))))))</f>
        <v>14345.04005</v>
      </c>
      <c r="D292" s="14">
        <f>((((((+D293+D294))))))</f>
        <v>12527.879360000001</v>
      </c>
      <c r="E292" s="14">
        <f>((((((+E293+E294))))))</f>
        <v>12527.879360000001</v>
      </c>
    </row>
    <row r="293" spans="1:5" ht="15" x14ac:dyDescent="0.25">
      <c r="A293" s="15"/>
      <c r="B293" s="49" t="s">
        <v>6</v>
      </c>
      <c r="C293" s="16">
        <v>14345.04005</v>
      </c>
      <c r="D293" s="16">
        <v>12527.879360000001</v>
      </c>
      <c r="E293" s="16">
        <v>12527.879360000001</v>
      </c>
    </row>
    <row r="294" spans="1:5" ht="15" x14ac:dyDescent="0.25">
      <c r="A294" s="15"/>
      <c r="B294" s="49" t="s">
        <v>7</v>
      </c>
      <c r="C294" s="16">
        <v>0</v>
      </c>
      <c r="D294" s="16">
        <v>0</v>
      </c>
      <c r="E294" s="16">
        <v>0</v>
      </c>
    </row>
    <row r="295" spans="1:5" ht="15" x14ac:dyDescent="0.25">
      <c r="A295" s="12"/>
      <c r="B295" s="13" t="s">
        <v>83</v>
      </c>
      <c r="C295" s="14">
        <f>((((((+C296+C297))))))</f>
        <v>24173.52362</v>
      </c>
      <c r="D295" s="14">
        <f>((((((+D296+D297))))))</f>
        <v>23310.54</v>
      </c>
      <c r="E295" s="14">
        <f>((((((+E296+E297))))))</f>
        <v>23310.54</v>
      </c>
    </row>
    <row r="296" spans="1:5" ht="15" x14ac:dyDescent="0.25">
      <c r="A296" s="15"/>
      <c r="B296" s="49" t="s">
        <v>6</v>
      </c>
      <c r="C296" s="16">
        <v>24173.52362</v>
      </c>
      <c r="D296" s="16">
        <v>23310.54</v>
      </c>
      <c r="E296" s="16">
        <v>23310.54</v>
      </c>
    </row>
    <row r="297" spans="1:5" ht="15" x14ac:dyDescent="0.25">
      <c r="A297" s="15"/>
      <c r="B297" s="49" t="s">
        <v>7</v>
      </c>
      <c r="C297" s="16">
        <v>0</v>
      </c>
      <c r="D297" s="16">
        <v>0</v>
      </c>
      <c r="E297" s="16">
        <v>0</v>
      </c>
    </row>
    <row r="298" spans="1:5" ht="15" x14ac:dyDescent="0.25">
      <c r="A298" s="12"/>
      <c r="B298" s="13" t="s">
        <v>84</v>
      </c>
      <c r="C298" s="14">
        <f>((((((+C299+C300))))))</f>
        <v>82791.508529999992</v>
      </c>
      <c r="D298" s="14">
        <f>((((((+D299+D300))))))</f>
        <v>65090.61687999998</v>
      </c>
      <c r="E298" s="14">
        <f>((((((+E299+E300))))))</f>
        <v>65090.61687999998</v>
      </c>
    </row>
    <row r="299" spans="1:5" ht="15" x14ac:dyDescent="0.25">
      <c r="A299" s="15"/>
      <c r="B299" s="49" t="s">
        <v>6</v>
      </c>
      <c r="C299" s="16">
        <v>82791.508529999992</v>
      </c>
      <c r="D299" s="16">
        <v>65090.61687999998</v>
      </c>
      <c r="E299" s="16">
        <v>65090.61687999998</v>
      </c>
    </row>
    <row r="300" spans="1:5" ht="15" x14ac:dyDescent="0.25">
      <c r="A300" s="15"/>
      <c r="B300" s="49" t="s">
        <v>7</v>
      </c>
      <c r="C300" s="16">
        <v>0</v>
      </c>
      <c r="D300" s="16">
        <v>0</v>
      </c>
      <c r="E300" s="16">
        <v>0</v>
      </c>
    </row>
    <row r="301" spans="1:5" ht="15" x14ac:dyDescent="0.25">
      <c r="A301" s="25"/>
      <c r="B301" s="13" t="s">
        <v>85</v>
      </c>
      <c r="C301" s="14">
        <f>((((((+C302+C303))))))</f>
        <v>1791.444</v>
      </c>
      <c r="D301" s="14">
        <f>((((((+D302+D303))))))</f>
        <v>883.58177999999998</v>
      </c>
      <c r="E301" s="14">
        <f>((((((+E302+E303))))))</f>
        <v>883.58177999999998</v>
      </c>
    </row>
    <row r="302" spans="1:5" ht="15" x14ac:dyDescent="0.25">
      <c r="A302" s="24"/>
      <c r="B302" s="49" t="s">
        <v>6</v>
      </c>
      <c r="C302" s="16">
        <v>1791.444</v>
      </c>
      <c r="D302" s="16">
        <v>883.58177999999998</v>
      </c>
      <c r="E302" s="16">
        <v>883.58177999999998</v>
      </c>
    </row>
    <row r="303" spans="1:5" ht="15" x14ac:dyDescent="0.25">
      <c r="A303" s="24"/>
      <c r="B303" s="49" t="s">
        <v>7</v>
      </c>
      <c r="C303" s="16">
        <v>0</v>
      </c>
      <c r="D303" s="16">
        <v>0</v>
      </c>
      <c r="E303" s="16">
        <v>0</v>
      </c>
    </row>
    <row r="304" spans="1:5" ht="15" x14ac:dyDescent="0.25">
      <c r="A304" s="25"/>
      <c r="B304" s="13" t="s">
        <v>86</v>
      </c>
      <c r="C304" s="14">
        <f>((((((+C305+C306))))))</f>
        <v>13933.74106</v>
      </c>
      <c r="D304" s="14">
        <f>((((((+D305+D306))))))</f>
        <v>2707.04756</v>
      </c>
      <c r="E304" s="14">
        <f>((((((+E305+E306))))))</f>
        <v>2707.04756</v>
      </c>
    </row>
    <row r="305" spans="1:5" ht="15" x14ac:dyDescent="0.25">
      <c r="A305" s="24"/>
      <c r="B305" s="49" t="s">
        <v>6</v>
      </c>
      <c r="C305" s="16">
        <v>13933.74106</v>
      </c>
      <c r="D305" s="16">
        <v>2707.04756</v>
      </c>
      <c r="E305" s="16">
        <v>2707.04756</v>
      </c>
    </row>
    <row r="306" spans="1:5" ht="15" x14ac:dyDescent="0.25">
      <c r="A306" s="24"/>
      <c r="B306" s="49" t="s">
        <v>7</v>
      </c>
      <c r="C306" s="16">
        <v>0</v>
      </c>
      <c r="D306" s="16">
        <v>0</v>
      </c>
      <c r="E306" s="16">
        <v>0</v>
      </c>
    </row>
    <row r="307" spans="1:5" ht="15" x14ac:dyDescent="0.25">
      <c r="A307" s="25"/>
      <c r="B307" s="13" t="s">
        <v>87</v>
      </c>
      <c r="C307" s="14">
        <f>((((((+C308+C309))))))</f>
        <v>17510.101420000003</v>
      </c>
      <c r="D307" s="14">
        <f>((((((+D308+D309))))))</f>
        <v>10382.428470000001</v>
      </c>
      <c r="E307" s="14">
        <f>((((((+E308+E309))))))</f>
        <v>2725.2144800000001</v>
      </c>
    </row>
    <row r="308" spans="1:5" ht="15" x14ac:dyDescent="0.25">
      <c r="A308" s="24"/>
      <c r="B308" s="49" t="s">
        <v>6</v>
      </c>
      <c r="C308" s="16">
        <v>17510.101420000003</v>
      </c>
      <c r="D308" s="16">
        <v>10382.428470000001</v>
      </c>
      <c r="E308" s="16">
        <v>2725.2144800000001</v>
      </c>
    </row>
    <row r="309" spans="1:5" ht="15" x14ac:dyDescent="0.25">
      <c r="A309" s="24"/>
      <c r="B309" s="49" t="s">
        <v>7</v>
      </c>
      <c r="C309" s="16">
        <v>0</v>
      </c>
      <c r="D309" s="16">
        <v>0</v>
      </c>
      <c r="E309" s="16">
        <v>0</v>
      </c>
    </row>
    <row r="310" spans="1:5" ht="15" x14ac:dyDescent="0.25">
      <c r="A310" s="25"/>
      <c r="B310" s="13" t="s">
        <v>88</v>
      </c>
      <c r="C310" s="14">
        <f>((((((+C311+C312))))))</f>
        <v>4043.0414000000001</v>
      </c>
      <c r="D310" s="14">
        <f>((((((+D311+D312))))))</f>
        <v>4043.0414000000001</v>
      </c>
      <c r="E310" s="14">
        <f>((((((+E311+E312))))))</f>
        <v>4043.0414000000001</v>
      </c>
    </row>
    <row r="311" spans="1:5" ht="15" x14ac:dyDescent="0.25">
      <c r="A311" s="24"/>
      <c r="B311" s="49" t="s">
        <v>6</v>
      </c>
      <c r="C311" s="16">
        <v>4043.0414000000001</v>
      </c>
      <c r="D311" s="16">
        <v>4043.0414000000001</v>
      </c>
      <c r="E311" s="16">
        <v>4043.0414000000001</v>
      </c>
    </row>
    <row r="312" spans="1:5" ht="15" x14ac:dyDescent="0.25">
      <c r="A312" s="23"/>
      <c r="B312" s="50" t="s">
        <v>7</v>
      </c>
      <c r="C312" s="18">
        <v>0</v>
      </c>
      <c r="D312" s="18">
        <v>0</v>
      </c>
      <c r="E312" s="18">
        <v>0</v>
      </c>
    </row>
    <row r="313" spans="1:5" ht="25.5" x14ac:dyDescent="0.25">
      <c r="A313" s="25"/>
      <c r="B313" s="13" t="s">
        <v>89</v>
      </c>
      <c r="C313" s="14">
        <f>((((((+C314+C315))))))</f>
        <v>18240.31266</v>
      </c>
      <c r="D313" s="14">
        <f>((((((+D314+D315))))))</f>
        <v>18240.31266</v>
      </c>
      <c r="E313" s="14">
        <f>((((((+E314+E315))))))</f>
        <v>16313.084640000001</v>
      </c>
    </row>
    <row r="314" spans="1:5" ht="15" x14ac:dyDescent="0.25">
      <c r="A314" s="24"/>
      <c r="B314" s="49" t="s">
        <v>6</v>
      </c>
      <c r="C314" s="16">
        <v>11119.710660000001</v>
      </c>
      <c r="D314" s="16">
        <v>11119.710660000001</v>
      </c>
      <c r="E314" s="16">
        <v>9192.4826400000002</v>
      </c>
    </row>
    <row r="315" spans="1:5" ht="15" x14ac:dyDescent="0.25">
      <c r="A315" s="24"/>
      <c r="B315" s="49" t="s">
        <v>7</v>
      </c>
      <c r="C315" s="16">
        <v>7120.6019999999999</v>
      </c>
      <c r="D315" s="16">
        <v>7120.6019999999999</v>
      </c>
      <c r="E315" s="16">
        <v>7120.6019999999999</v>
      </c>
    </row>
    <row r="316" spans="1:5" ht="15" x14ac:dyDescent="0.25">
      <c r="A316" s="25"/>
      <c r="B316" s="13" t="s">
        <v>90</v>
      </c>
      <c r="C316" s="14">
        <f>((((((+C317+C318))))))</f>
        <v>4072.2496000000001</v>
      </c>
      <c r="D316" s="14">
        <f>((((((+D317+D318))))))</f>
        <v>2040.5086699999999</v>
      </c>
      <c r="E316" s="14">
        <f>((((((+E317+E318))))))</f>
        <v>1805.6828400000002</v>
      </c>
    </row>
    <row r="317" spans="1:5" ht="15" x14ac:dyDescent="0.25">
      <c r="A317" s="24"/>
      <c r="B317" s="49" t="s">
        <v>6</v>
      </c>
      <c r="C317" s="16">
        <v>4072.2496000000001</v>
      </c>
      <c r="D317" s="16">
        <v>2040.5086699999999</v>
      </c>
      <c r="E317" s="16">
        <v>1805.6828400000002</v>
      </c>
    </row>
    <row r="318" spans="1:5" ht="15" x14ac:dyDescent="0.25">
      <c r="A318" s="24"/>
      <c r="B318" s="49" t="s">
        <v>7</v>
      </c>
      <c r="C318" s="16">
        <v>0</v>
      </c>
      <c r="D318" s="16">
        <v>0</v>
      </c>
      <c r="E318" s="16">
        <v>0</v>
      </c>
    </row>
    <row r="319" spans="1:5" ht="15" x14ac:dyDescent="0.25">
      <c r="A319" s="25"/>
      <c r="B319" s="13" t="s">
        <v>91</v>
      </c>
      <c r="C319" s="14">
        <f>((((((+C320+C321))))))</f>
        <v>138148.60452000002</v>
      </c>
      <c r="D319" s="14">
        <f>((((((+D320+D321))))))</f>
        <v>138148.60452000002</v>
      </c>
      <c r="E319" s="14">
        <f>((((((+E320+E321))))))</f>
        <v>138148.60452000002</v>
      </c>
    </row>
    <row r="320" spans="1:5" ht="15" x14ac:dyDescent="0.25">
      <c r="A320" s="24"/>
      <c r="B320" s="49" t="s">
        <v>6</v>
      </c>
      <c r="C320" s="16">
        <v>138148.60452000002</v>
      </c>
      <c r="D320" s="16">
        <v>138148.60452000002</v>
      </c>
      <c r="E320" s="16">
        <v>138148.60452000002</v>
      </c>
    </row>
    <row r="321" spans="1:5" ht="15" x14ac:dyDescent="0.25">
      <c r="A321" s="24"/>
      <c r="B321" s="49" t="s">
        <v>7</v>
      </c>
      <c r="C321" s="16">
        <v>0</v>
      </c>
      <c r="D321" s="16">
        <v>0</v>
      </c>
      <c r="E321" s="16">
        <v>0</v>
      </c>
    </row>
    <row r="322" spans="1:5" ht="15" x14ac:dyDescent="0.25">
      <c r="A322" s="25"/>
      <c r="B322" s="13" t="s">
        <v>92</v>
      </c>
      <c r="C322" s="14">
        <f>((((((+C323+C324))))))</f>
        <v>703.08944999999994</v>
      </c>
      <c r="D322" s="14">
        <f>((((((+D323+D324))))))</f>
        <v>126.32614000000001</v>
      </c>
      <c r="E322" s="14">
        <f>((((((+E323+E324))))))</f>
        <v>126.32614000000001</v>
      </c>
    </row>
    <row r="323" spans="1:5" ht="15" x14ac:dyDescent="0.25">
      <c r="A323" s="24"/>
      <c r="B323" s="49" t="s">
        <v>6</v>
      </c>
      <c r="C323" s="16">
        <v>703.08944999999994</v>
      </c>
      <c r="D323" s="16">
        <v>126.32614000000001</v>
      </c>
      <c r="E323" s="16">
        <v>126.32614000000001</v>
      </c>
    </row>
    <row r="324" spans="1:5" ht="15.75" customHeight="1" x14ac:dyDescent="0.25">
      <c r="A324" s="24"/>
      <c r="B324" s="49" t="s">
        <v>7</v>
      </c>
      <c r="C324" s="16">
        <v>0</v>
      </c>
      <c r="D324" s="16">
        <v>0</v>
      </c>
      <c r="E324" s="16">
        <v>0</v>
      </c>
    </row>
    <row r="325" spans="1:5" ht="15" x14ac:dyDescent="0.25">
      <c r="A325" s="25"/>
      <c r="B325" s="13" t="s">
        <v>93</v>
      </c>
      <c r="C325" s="14">
        <f>((((((+C326+C327))))))</f>
        <v>197.13316</v>
      </c>
      <c r="D325" s="14">
        <f>((((((+D326+D327))))))</f>
        <v>197.13316</v>
      </c>
      <c r="E325" s="14">
        <f>((((((+E326+E327))))))</f>
        <v>79.611539999999991</v>
      </c>
    </row>
    <row r="326" spans="1:5" ht="15" x14ac:dyDescent="0.25">
      <c r="A326" s="24"/>
      <c r="B326" s="49" t="s">
        <v>6</v>
      </c>
      <c r="C326" s="16">
        <v>197.13316</v>
      </c>
      <c r="D326" s="16">
        <v>197.13316</v>
      </c>
      <c r="E326" s="16">
        <v>79.611539999999991</v>
      </c>
    </row>
    <row r="327" spans="1:5" ht="15" x14ac:dyDescent="0.25">
      <c r="A327" s="24"/>
      <c r="B327" s="49" t="s">
        <v>7</v>
      </c>
      <c r="C327" s="16">
        <v>0</v>
      </c>
      <c r="D327" s="16">
        <v>0</v>
      </c>
      <c r="E327" s="16">
        <v>0</v>
      </c>
    </row>
    <row r="328" spans="1:5" ht="15" x14ac:dyDescent="0.25">
      <c r="A328" s="25"/>
      <c r="B328" s="13" t="s">
        <v>225</v>
      </c>
      <c r="C328" s="14">
        <f>((((((+C329+C330))))))</f>
        <v>6307.6143300000003</v>
      </c>
      <c r="D328" s="14">
        <f>((((((+D329+D330))))))</f>
        <v>3400.2223399999998</v>
      </c>
      <c r="E328" s="14">
        <f>((((((+E329+E330))))))</f>
        <v>2991.9103599999999</v>
      </c>
    </row>
    <row r="329" spans="1:5" ht="15" x14ac:dyDescent="0.25">
      <c r="A329" s="24"/>
      <c r="B329" s="49" t="s">
        <v>6</v>
      </c>
      <c r="C329" s="16">
        <v>6307.6143300000003</v>
      </c>
      <c r="D329" s="16">
        <v>3400.2223399999998</v>
      </c>
      <c r="E329" s="16">
        <v>2991.9103599999999</v>
      </c>
    </row>
    <row r="330" spans="1:5" ht="15" x14ac:dyDescent="0.25">
      <c r="A330" s="24"/>
      <c r="B330" s="49" t="s">
        <v>7</v>
      </c>
      <c r="C330" s="16">
        <v>0</v>
      </c>
      <c r="D330" s="16">
        <v>0</v>
      </c>
      <c r="E330" s="16">
        <v>0</v>
      </c>
    </row>
    <row r="331" spans="1:5" ht="25.5" x14ac:dyDescent="0.25">
      <c r="A331" s="25"/>
      <c r="B331" s="13" t="s">
        <v>241</v>
      </c>
      <c r="C331" s="14">
        <f>((((((+C332+C333))))))</f>
        <v>61831.953999999998</v>
      </c>
      <c r="D331" s="14">
        <f>((((((+D332+D333))))))</f>
        <v>55343.630027599989</v>
      </c>
      <c r="E331" s="14">
        <f>((((((+E332+E333))))))</f>
        <v>47890.568732799984</v>
      </c>
    </row>
    <row r="332" spans="1:5" ht="15" x14ac:dyDescent="0.25">
      <c r="A332" s="24"/>
      <c r="B332" s="49" t="s">
        <v>6</v>
      </c>
      <c r="C332" s="16">
        <v>61831.953999999998</v>
      </c>
      <c r="D332" s="16">
        <v>55343.630027599989</v>
      </c>
      <c r="E332" s="16">
        <v>47890.568732799984</v>
      </c>
    </row>
    <row r="333" spans="1:5" ht="15" x14ac:dyDescent="0.25">
      <c r="A333" s="24"/>
      <c r="B333" s="49" t="s">
        <v>7</v>
      </c>
      <c r="C333" s="16">
        <v>0</v>
      </c>
      <c r="D333" s="16">
        <v>0</v>
      </c>
      <c r="E333" s="16">
        <v>0</v>
      </c>
    </row>
    <row r="334" spans="1:5" ht="15" x14ac:dyDescent="0.25">
      <c r="A334" s="25"/>
      <c r="B334" s="13" t="s">
        <v>240</v>
      </c>
      <c r="C334" s="14">
        <f>((((((+C335+C336))))))</f>
        <v>423.16630639999994</v>
      </c>
      <c r="D334" s="14">
        <f>((((((+D335+D336))))))</f>
        <v>423.16630639999994</v>
      </c>
      <c r="E334" s="14">
        <f>((((((+E335+E336))))))</f>
        <v>311.46320000000009</v>
      </c>
    </row>
    <row r="335" spans="1:5" ht="15" x14ac:dyDescent="0.25">
      <c r="A335" s="24"/>
      <c r="B335" s="49" t="s">
        <v>6</v>
      </c>
      <c r="C335" s="16">
        <v>423.16630639999994</v>
      </c>
      <c r="D335" s="16">
        <v>423.16630639999994</v>
      </c>
      <c r="E335" s="16">
        <v>311.46320000000009</v>
      </c>
    </row>
    <row r="336" spans="1:5" ht="15" x14ac:dyDescent="0.25">
      <c r="A336" s="24"/>
      <c r="B336" s="49" t="s">
        <v>7</v>
      </c>
      <c r="C336" s="16">
        <v>0</v>
      </c>
      <c r="D336" s="16">
        <v>0</v>
      </c>
      <c r="E336" s="16">
        <v>0</v>
      </c>
    </row>
    <row r="337" spans="1:5" ht="15" x14ac:dyDescent="0.25">
      <c r="A337" s="25"/>
      <c r="B337" s="13" t="s">
        <v>256</v>
      </c>
      <c r="C337" s="14">
        <f>((((((+C338+C339))))))</f>
        <v>54.253440000000005</v>
      </c>
      <c r="D337" s="14">
        <f>((((((+D338+D339))))))</f>
        <v>54.253440000000005</v>
      </c>
      <c r="E337" s="14">
        <f>((((((+E338+E339))))))</f>
        <v>0</v>
      </c>
    </row>
    <row r="338" spans="1:5" ht="15" x14ac:dyDescent="0.25">
      <c r="A338" s="24"/>
      <c r="B338" s="49" t="s">
        <v>6</v>
      </c>
      <c r="C338" s="16">
        <v>54.253440000000005</v>
      </c>
      <c r="D338" s="16">
        <v>54.253440000000005</v>
      </c>
      <c r="E338" s="16">
        <v>0</v>
      </c>
    </row>
    <row r="339" spans="1:5" ht="15" x14ac:dyDescent="0.25">
      <c r="A339" s="24"/>
      <c r="B339" s="49" t="s">
        <v>7</v>
      </c>
      <c r="C339" s="16">
        <v>0</v>
      </c>
      <c r="D339" s="16">
        <v>0</v>
      </c>
      <c r="E339" s="16">
        <v>0</v>
      </c>
    </row>
    <row r="340" spans="1:5" ht="15" x14ac:dyDescent="0.25">
      <c r="A340" s="26" t="s">
        <v>94</v>
      </c>
      <c r="B340" s="10"/>
      <c r="C340" s="11">
        <f>((+C341+C344+C347+C350+C353+C356+C359+C362+C365+C368+C371+C374+C377+C380+C383+C386+C389+C392+C395+C398+C401+C404+C407+C410+C413))</f>
        <v>7170584.2439900003</v>
      </c>
      <c r="D340" s="11">
        <f t="shared" ref="D340:E340" si="11">((+D341+D344+D347+D350+D353+D356+D359+D362+D365+D368+D371+D374+D377+D380+D383+D386+D389+D392+D395+D398+D401+D404+D407+D410+D413))</f>
        <v>7170584.2549900003</v>
      </c>
      <c r="E340" s="11">
        <f t="shared" si="11"/>
        <v>4537701.9538296675</v>
      </c>
    </row>
    <row r="341" spans="1:5" ht="15" x14ac:dyDescent="0.25">
      <c r="A341" s="25"/>
      <c r="B341" s="13" t="s">
        <v>11</v>
      </c>
      <c r="C341" s="14">
        <f>((((((+C342+C343))))))</f>
        <v>2337519.5</v>
      </c>
      <c r="D341" s="14">
        <f>((((((+D342+D343))))))</f>
        <v>2337519.5</v>
      </c>
      <c r="E341" s="14">
        <f>((((((+E342+E343))))))</f>
        <v>495799.7343996666</v>
      </c>
    </row>
    <row r="342" spans="1:5" ht="15" x14ac:dyDescent="0.25">
      <c r="A342" s="24"/>
      <c r="B342" s="49" t="s">
        <v>6</v>
      </c>
      <c r="C342" s="16">
        <v>2223541</v>
      </c>
      <c r="D342" s="16">
        <v>2223541</v>
      </c>
      <c r="E342" s="16">
        <v>466751.65770966659</v>
      </c>
    </row>
    <row r="343" spans="1:5" ht="15" x14ac:dyDescent="0.25">
      <c r="A343" s="24"/>
      <c r="B343" s="49" t="s">
        <v>7</v>
      </c>
      <c r="C343" s="16">
        <v>113978.5</v>
      </c>
      <c r="D343" s="16">
        <v>113978.5</v>
      </c>
      <c r="E343" s="16">
        <v>29048.076689999998</v>
      </c>
    </row>
    <row r="344" spans="1:5" ht="15" x14ac:dyDescent="0.25">
      <c r="A344" s="25"/>
      <c r="B344" s="13" t="s">
        <v>95</v>
      </c>
      <c r="C344" s="14">
        <f>((((((+C345+C346))))))</f>
        <v>199830.6</v>
      </c>
      <c r="D344" s="14">
        <f>((((((+D345+D346))))))</f>
        <v>199830.6</v>
      </c>
      <c r="E344" s="14">
        <f>((((((+E345+E346))))))</f>
        <v>4700.6321799999996</v>
      </c>
    </row>
    <row r="345" spans="1:5" ht="15" x14ac:dyDescent="0.25">
      <c r="A345" s="24"/>
      <c r="B345" s="49" t="s">
        <v>6</v>
      </c>
      <c r="C345" s="16">
        <v>199830.6</v>
      </c>
      <c r="D345" s="16">
        <v>199830.6</v>
      </c>
      <c r="E345" s="16">
        <v>4700.6321799999996</v>
      </c>
    </row>
    <row r="346" spans="1:5" ht="15" x14ac:dyDescent="0.25">
      <c r="A346" s="24"/>
      <c r="B346" s="49" t="s">
        <v>7</v>
      </c>
      <c r="C346" s="16">
        <v>0</v>
      </c>
      <c r="D346" s="16">
        <v>0</v>
      </c>
      <c r="E346" s="16">
        <v>0</v>
      </c>
    </row>
    <row r="347" spans="1:5" ht="15" x14ac:dyDescent="0.25">
      <c r="A347" s="25"/>
      <c r="B347" s="13" t="s">
        <v>96</v>
      </c>
      <c r="C347" s="14">
        <f>((((((+C348+C349))))))</f>
        <v>31899.9</v>
      </c>
      <c r="D347" s="14">
        <f>((((((+D348+D349))))))</f>
        <v>31899.9</v>
      </c>
      <c r="E347" s="14">
        <f>((((((+E348+E349))))))</f>
        <v>28074.133999999998</v>
      </c>
    </row>
    <row r="348" spans="1:5" ht="15" x14ac:dyDescent="0.25">
      <c r="A348" s="24"/>
      <c r="B348" s="49" t="s">
        <v>6</v>
      </c>
      <c r="C348" s="16">
        <v>31899.9</v>
      </c>
      <c r="D348" s="16">
        <v>31899.9</v>
      </c>
      <c r="E348" s="16">
        <v>28074.133999999998</v>
      </c>
    </row>
    <row r="349" spans="1:5" ht="15" x14ac:dyDescent="0.25">
      <c r="A349" s="24"/>
      <c r="B349" s="49" t="s">
        <v>7</v>
      </c>
      <c r="C349" s="16">
        <v>0</v>
      </c>
      <c r="D349" s="16">
        <v>0</v>
      </c>
      <c r="E349" s="16">
        <v>0</v>
      </c>
    </row>
    <row r="350" spans="1:5" ht="15" x14ac:dyDescent="0.25">
      <c r="A350" s="25"/>
      <c r="B350" s="13" t="s">
        <v>97</v>
      </c>
      <c r="C350" s="14">
        <f>((((((+C351+C352))))))</f>
        <v>55847.4</v>
      </c>
      <c r="D350" s="14">
        <f>((((((+D351+D352))))))</f>
        <v>55847.4</v>
      </c>
      <c r="E350" s="14">
        <f>((((((+E351+E352))))))</f>
        <v>52359.987000000001</v>
      </c>
    </row>
    <row r="351" spans="1:5" ht="15" x14ac:dyDescent="0.25">
      <c r="A351" s="24"/>
      <c r="B351" s="49" t="s">
        <v>6</v>
      </c>
      <c r="C351" s="16">
        <v>55847.4</v>
      </c>
      <c r="D351" s="21">
        <v>55847.4</v>
      </c>
      <c r="E351" s="21">
        <v>52359.987000000001</v>
      </c>
    </row>
    <row r="352" spans="1:5" ht="15" x14ac:dyDescent="0.25">
      <c r="A352" s="24"/>
      <c r="B352" s="49" t="s">
        <v>7</v>
      </c>
      <c r="C352" s="16">
        <v>0</v>
      </c>
      <c r="D352" s="21">
        <v>0</v>
      </c>
      <c r="E352" s="21">
        <v>0</v>
      </c>
    </row>
    <row r="353" spans="1:5" ht="15" x14ac:dyDescent="0.25">
      <c r="A353" s="25"/>
      <c r="B353" s="13" t="s">
        <v>98</v>
      </c>
      <c r="C353" s="14">
        <f>((((((+C354+C355))))))</f>
        <v>238636.19</v>
      </c>
      <c r="D353" s="14">
        <f>((((((+D354+D355))))))</f>
        <v>238636.19</v>
      </c>
      <c r="E353" s="14">
        <f>((((((+E354+E355))))))</f>
        <v>238636.19</v>
      </c>
    </row>
    <row r="354" spans="1:5" ht="15" x14ac:dyDescent="0.25">
      <c r="A354" s="24"/>
      <c r="B354" s="49" t="s">
        <v>6</v>
      </c>
      <c r="C354" s="16">
        <v>238636.19</v>
      </c>
      <c r="D354" s="16">
        <v>238636.19</v>
      </c>
      <c r="E354" s="16">
        <v>238636.19</v>
      </c>
    </row>
    <row r="355" spans="1:5" ht="15" x14ac:dyDescent="0.25">
      <c r="A355" s="24"/>
      <c r="B355" s="49" t="s">
        <v>7</v>
      </c>
      <c r="C355" s="16">
        <v>0</v>
      </c>
      <c r="D355" s="16">
        <v>0</v>
      </c>
      <c r="E355" s="16">
        <v>0</v>
      </c>
    </row>
    <row r="356" spans="1:5" ht="15" x14ac:dyDescent="0.25">
      <c r="A356" s="25"/>
      <c r="B356" s="13" t="s">
        <v>99</v>
      </c>
      <c r="C356" s="14">
        <f>((((((+C357+C358))))))</f>
        <v>35689.4</v>
      </c>
      <c r="D356" s="14">
        <f>((((((+D357+D358))))))</f>
        <v>35689.4</v>
      </c>
      <c r="E356" s="14">
        <f>((((((+E357+E358))))))</f>
        <v>33802.73184</v>
      </c>
    </row>
    <row r="357" spans="1:5" ht="15" x14ac:dyDescent="0.25">
      <c r="A357" s="24"/>
      <c r="B357" s="49" t="s">
        <v>6</v>
      </c>
      <c r="C357" s="16">
        <v>35689.4</v>
      </c>
      <c r="D357" s="16">
        <v>35689.4</v>
      </c>
      <c r="E357" s="16">
        <v>33802.73184</v>
      </c>
    </row>
    <row r="358" spans="1:5" ht="15" x14ac:dyDescent="0.25">
      <c r="A358" s="24"/>
      <c r="B358" s="49" t="s">
        <v>7</v>
      </c>
      <c r="C358" s="16">
        <v>0</v>
      </c>
      <c r="D358" s="16">
        <v>0</v>
      </c>
      <c r="E358" s="16">
        <v>0</v>
      </c>
    </row>
    <row r="359" spans="1:5" ht="15" x14ac:dyDescent="0.25">
      <c r="A359" s="25"/>
      <c r="B359" s="13" t="s">
        <v>100</v>
      </c>
      <c r="C359" s="14">
        <f>((((((+C360+C361))))))</f>
        <v>741108.07837999985</v>
      </c>
      <c r="D359" s="14">
        <f>((((((+D360+D361))))))</f>
        <v>741108.07837999985</v>
      </c>
      <c r="E359" s="14">
        <f>((((((+E360+E361))))))</f>
        <v>690233.20858999994</v>
      </c>
    </row>
    <row r="360" spans="1:5" ht="15" x14ac:dyDescent="0.25">
      <c r="A360" s="24"/>
      <c r="B360" s="49" t="s">
        <v>6</v>
      </c>
      <c r="C360" s="16">
        <v>741108.07837999985</v>
      </c>
      <c r="D360" s="16">
        <v>741108.07837999985</v>
      </c>
      <c r="E360" s="16">
        <v>690233.20858999994</v>
      </c>
    </row>
    <row r="361" spans="1:5" ht="15" x14ac:dyDescent="0.25">
      <c r="A361" s="23"/>
      <c r="B361" s="50" t="s">
        <v>7</v>
      </c>
      <c r="C361" s="18">
        <v>0</v>
      </c>
      <c r="D361" s="18">
        <v>0</v>
      </c>
      <c r="E361" s="18">
        <v>0</v>
      </c>
    </row>
    <row r="362" spans="1:5" ht="15" x14ac:dyDescent="0.25">
      <c r="A362" s="25"/>
      <c r="B362" s="13" t="s">
        <v>101</v>
      </c>
      <c r="C362" s="14">
        <f>((((((+C363+C364))))))</f>
        <v>19838.367200000001</v>
      </c>
      <c r="D362" s="14">
        <f>((((((+D363+D364))))))</f>
        <v>19838.367200000001</v>
      </c>
      <c r="E362" s="14">
        <f>((((((+E363+E364))))))</f>
        <v>19838.367200000001</v>
      </c>
    </row>
    <row r="363" spans="1:5" ht="15" x14ac:dyDescent="0.25">
      <c r="A363" s="24"/>
      <c r="B363" s="49" t="s">
        <v>6</v>
      </c>
      <c r="C363" s="16">
        <v>19838.367200000001</v>
      </c>
      <c r="D363" s="16">
        <v>19838.367200000001</v>
      </c>
      <c r="E363" s="16">
        <v>19838.367200000001</v>
      </c>
    </row>
    <row r="364" spans="1:5" ht="15" x14ac:dyDescent="0.25">
      <c r="A364" s="24"/>
      <c r="B364" s="49" t="s">
        <v>7</v>
      </c>
      <c r="C364" s="16">
        <v>0</v>
      </c>
      <c r="D364" s="16">
        <v>0</v>
      </c>
      <c r="E364" s="16">
        <v>0</v>
      </c>
    </row>
    <row r="365" spans="1:5" ht="15" x14ac:dyDescent="0.25">
      <c r="A365" s="25"/>
      <c r="B365" s="13" t="s">
        <v>102</v>
      </c>
      <c r="C365" s="14">
        <f>((((((+C366+C367))))))</f>
        <v>431517.5</v>
      </c>
      <c r="D365" s="14">
        <f>((((((+D366+D367))))))</f>
        <v>431517.5</v>
      </c>
      <c r="E365" s="14">
        <f>((((((+E366+E367))))))</f>
        <v>401465.38659999997</v>
      </c>
    </row>
    <row r="366" spans="1:5" ht="15" x14ac:dyDescent="0.25">
      <c r="A366" s="24"/>
      <c r="B366" s="49" t="s">
        <v>6</v>
      </c>
      <c r="C366" s="16">
        <v>160577.5</v>
      </c>
      <c r="D366" s="16">
        <v>160577.5</v>
      </c>
      <c r="E366" s="16">
        <v>145600.43737</v>
      </c>
    </row>
    <row r="367" spans="1:5" ht="15" x14ac:dyDescent="0.25">
      <c r="A367" s="24"/>
      <c r="B367" s="49" t="s">
        <v>7</v>
      </c>
      <c r="C367" s="16">
        <v>270940</v>
      </c>
      <c r="D367" s="16">
        <v>270940</v>
      </c>
      <c r="E367" s="16">
        <v>255864.94923</v>
      </c>
    </row>
    <row r="368" spans="1:5" ht="15" x14ac:dyDescent="0.25">
      <c r="A368" s="25"/>
      <c r="B368" s="13" t="s">
        <v>103</v>
      </c>
      <c r="C368" s="14">
        <f>((((((+C369+C370))))))</f>
        <v>45562.1</v>
      </c>
      <c r="D368" s="14">
        <f>((((((+D369+D370))))))</f>
        <v>45562.1</v>
      </c>
      <c r="E368" s="14">
        <f>((((((+E369+E370))))))</f>
        <v>36998.815999999999</v>
      </c>
    </row>
    <row r="369" spans="1:5" ht="15" x14ac:dyDescent="0.25">
      <c r="A369" s="24"/>
      <c r="B369" s="49" t="s">
        <v>6</v>
      </c>
      <c r="C369" s="16">
        <v>45562.1</v>
      </c>
      <c r="D369" s="16">
        <v>45562.1</v>
      </c>
      <c r="E369" s="16">
        <v>36998.815999999999</v>
      </c>
    </row>
    <row r="370" spans="1:5" ht="15" x14ac:dyDescent="0.25">
      <c r="A370" s="24"/>
      <c r="B370" s="49" t="s">
        <v>7</v>
      </c>
      <c r="C370" s="16">
        <v>0</v>
      </c>
      <c r="D370" s="16">
        <v>0</v>
      </c>
      <c r="E370" s="16">
        <v>0</v>
      </c>
    </row>
    <row r="371" spans="1:5" ht="15" x14ac:dyDescent="0.25">
      <c r="A371" s="25"/>
      <c r="B371" s="13" t="s">
        <v>104</v>
      </c>
      <c r="C371" s="14">
        <f>((((((+C372+C373))))))</f>
        <v>3156.8539999999998</v>
      </c>
      <c r="D371" s="14">
        <f>((((((+D372+D373))))))</f>
        <v>3156.8539999999998</v>
      </c>
      <c r="E371" s="14">
        <f>((((((+E372+E373))))))</f>
        <v>3092.6778199999999</v>
      </c>
    </row>
    <row r="372" spans="1:5" ht="15" x14ac:dyDescent="0.25">
      <c r="A372" s="24"/>
      <c r="B372" s="49" t="s">
        <v>6</v>
      </c>
      <c r="C372" s="16">
        <v>3156.8539999999998</v>
      </c>
      <c r="D372" s="16">
        <v>3156.8539999999998</v>
      </c>
      <c r="E372" s="16">
        <v>3092.6778199999999</v>
      </c>
    </row>
    <row r="373" spans="1:5" ht="15" x14ac:dyDescent="0.25">
      <c r="A373" s="24"/>
      <c r="B373" s="49" t="s">
        <v>7</v>
      </c>
      <c r="C373" s="16">
        <v>0</v>
      </c>
      <c r="D373" s="16">
        <v>0</v>
      </c>
      <c r="E373" s="16">
        <v>0</v>
      </c>
    </row>
    <row r="374" spans="1:5" ht="25.5" x14ac:dyDescent="0.25">
      <c r="A374" s="25"/>
      <c r="B374" s="13" t="s">
        <v>105</v>
      </c>
      <c r="C374" s="14">
        <f>((((((+C375+C376))))))</f>
        <v>514930.8</v>
      </c>
      <c r="D374" s="14">
        <f>((((((+D375+D376))))))</f>
        <v>514930.8</v>
      </c>
      <c r="E374" s="14">
        <f>((((((+E375+E376))))))</f>
        <v>417367.07</v>
      </c>
    </row>
    <row r="375" spans="1:5" ht="15" x14ac:dyDescent="0.25">
      <c r="A375" s="24"/>
      <c r="B375" s="49" t="s">
        <v>6</v>
      </c>
      <c r="C375" s="16">
        <v>108281.8</v>
      </c>
      <c r="D375" s="16">
        <v>108281.8</v>
      </c>
      <c r="E375" s="16">
        <v>83915.072</v>
      </c>
    </row>
    <row r="376" spans="1:5" ht="15" x14ac:dyDescent="0.25">
      <c r="A376" s="24"/>
      <c r="B376" s="49" t="s">
        <v>7</v>
      </c>
      <c r="C376" s="16">
        <v>406649</v>
      </c>
      <c r="D376" s="16">
        <v>406649</v>
      </c>
      <c r="E376" s="16">
        <v>333451.99800000002</v>
      </c>
    </row>
    <row r="377" spans="1:5" ht="15" x14ac:dyDescent="0.25">
      <c r="A377" s="25"/>
      <c r="B377" s="13" t="s">
        <v>106</v>
      </c>
      <c r="C377" s="14">
        <f>((((((+C378+C379))))))</f>
        <v>604856.495</v>
      </c>
      <c r="D377" s="14">
        <f>((((((+D378+D379))))))</f>
        <v>604856.495</v>
      </c>
      <c r="E377" s="14">
        <f>((((((+E378+E379))))))</f>
        <v>604856.495</v>
      </c>
    </row>
    <row r="378" spans="1:5" ht="15" x14ac:dyDescent="0.25">
      <c r="A378" s="24"/>
      <c r="B378" s="49" t="s">
        <v>6</v>
      </c>
      <c r="C378" s="16">
        <v>108505.9</v>
      </c>
      <c r="D378" s="16">
        <v>108505.9</v>
      </c>
      <c r="E378" s="16">
        <v>108505.9</v>
      </c>
    </row>
    <row r="379" spans="1:5" ht="15" x14ac:dyDescent="0.25">
      <c r="A379" s="24"/>
      <c r="B379" s="49" t="s">
        <v>7</v>
      </c>
      <c r="C379" s="16">
        <v>496350.59499999997</v>
      </c>
      <c r="D379" s="16">
        <v>496350.59499999997</v>
      </c>
      <c r="E379" s="16">
        <v>496350.59499999997</v>
      </c>
    </row>
    <row r="380" spans="1:5" ht="15" x14ac:dyDescent="0.25">
      <c r="A380" s="25"/>
      <c r="B380" s="13" t="s">
        <v>107</v>
      </c>
      <c r="C380" s="14">
        <f>((((((+C381+C382))))))</f>
        <v>830254.29226999986</v>
      </c>
      <c r="D380" s="14">
        <f>((((((+D381+D382))))))</f>
        <v>830254.29226999986</v>
      </c>
      <c r="E380" s="14">
        <f>((((((+E381+E382))))))</f>
        <v>712587.90680000046</v>
      </c>
    </row>
    <row r="381" spans="1:5" ht="15" x14ac:dyDescent="0.25">
      <c r="A381" s="24"/>
      <c r="B381" s="49" t="s">
        <v>6</v>
      </c>
      <c r="C381" s="16">
        <v>830254.29226999986</v>
      </c>
      <c r="D381" s="16">
        <v>830254.29226999986</v>
      </c>
      <c r="E381" s="16">
        <v>712587.90680000046</v>
      </c>
    </row>
    <row r="382" spans="1:5" ht="15" x14ac:dyDescent="0.25">
      <c r="A382" s="24"/>
      <c r="B382" s="49" t="s">
        <v>7</v>
      </c>
      <c r="C382" s="16">
        <v>0</v>
      </c>
      <c r="D382" s="16">
        <v>0</v>
      </c>
      <c r="E382" s="16">
        <v>0</v>
      </c>
    </row>
    <row r="383" spans="1:5" ht="15" x14ac:dyDescent="0.25">
      <c r="A383" s="25"/>
      <c r="B383" s="13" t="s">
        <v>108</v>
      </c>
      <c r="C383" s="14">
        <f>((((((+C384+C385))))))</f>
        <v>47364.355360000001</v>
      </c>
      <c r="D383" s="14">
        <f>((((((+D384+D385))))))</f>
        <v>47364.355360000001</v>
      </c>
      <c r="E383" s="14">
        <f>((((((+E384+E385))))))</f>
        <v>46898.460939999997</v>
      </c>
    </row>
    <row r="384" spans="1:5" ht="15" x14ac:dyDescent="0.25">
      <c r="A384" s="24"/>
      <c r="B384" s="49" t="s">
        <v>6</v>
      </c>
      <c r="C384" s="16">
        <v>47364.355360000001</v>
      </c>
      <c r="D384" s="16">
        <v>47364.355360000001</v>
      </c>
      <c r="E384" s="16">
        <v>46898.460939999997</v>
      </c>
    </row>
    <row r="385" spans="1:5" ht="15" x14ac:dyDescent="0.25">
      <c r="A385" s="24"/>
      <c r="B385" s="49" t="s">
        <v>7</v>
      </c>
      <c r="C385" s="16">
        <v>0</v>
      </c>
      <c r="D385" s="16">
        <v>0</v>
      </c>
      <c r="E385" s="16">
        <v>0</v>
      </c>
    </row>
    <row r="386" spans="1:5" ht="25.5" x14ac:dyDescent="0.25">
      <c r="A386" s="25"/>
      <c r="B386" s="13" t="s">
        <v>109</v>
      </c>
      <c r="C386" s="14">
        <f>((((((+C387+C388))))))</f>
        <v>47726.355470000002</v>
      </c>
      <c r="D386" s="14">
        <f>((((((+D387+D388))))))</f>
        <v>47726.355470000002</v>
      </c>
      <c r="E386" s="14">
        <f>((((((+E387+E388))))))</f>
        <v>47726.355470000002</v>
      </c>
    </row>
    <row r="387" spans="1:5" ht="15" x14ac:dyDescent="0.25">
      <c r="A387" s="24"/>
      <c r="B387" s="49" t="s">
        <v>6</v>
      </c>
      <c r="C387" s="16">
        <v>47726.355470000002</v>
      </c>
      <c r="D387" s="31">
        <v>47726.355470000002</v>
      </c>
      <c r="E387" s="31">
        <v>47726.355470000002</v>
      </c>
    </row>
    <row r="388" spans="1:5" ht="15" x14ac:dyDescent="0.25">
      <c r="A388" s="24"/>
      <c r="B388" s="49" t="s">
        <v>7</v>
      </c>
      <c r="C388" s="16">
        <v>0</v>
      </c>
      <c r="D388" s="21">
        <v>0</v>
      </c>
      <c r="E388" s="21">
        <v>0</v>
      </c>
    </row>
    <row r="389" spans="1:5" ht="15" x14ac:dyDescent="0.25">
      <c r="A389" s="25"/>
      <c r="B389" s="13" t="s">
        <v>110</v>
      </c>
      <c r="C389" s="14">
        <f>((((((+C390+C391))))))</f>
        <v>9754.8417200000004</v>
      </c>
      <c r="D389" s="14">
        <f>((((((+D390+D391))))))</f>
        <v>9754.8417200000004</v>
      </c>
      <c r="E389" s="14">
        <f>((((((+E390+E391))))))</f>
        <v>9606.1296899999998</v>
      </c>
    </row>
    <row r="390" spans="1:5" ht="15" x14ac:dyDescent="0.25">
      <c r="A390" s="24"/>
      <c r="B390" s="49" t="s">
        <v>6</v>
      </c>
      <c r="C390" s="16">
        <v>9754.8417200000004</v>
      </c>
      <c r="D390" s="16">
        <v>9754.8417200000004</v>
      </c>
      <c r="E390" s="16">
        <v>9606.1296899999998</v>
      </c>
    </row>
    <row r="391" spans="1:5" ht="15" x14ac:dyDescent="0.25">
      <c r="A391" s="24"/>
      <c r="B391" s="49" t="s">
        <v>7</v>
      </c>
      <c r="C391" s="16">
        <v>0</v>
      </c>
      <c r="D391" s="16">
        <v>0</v>
      </c>
      <c r="E391" s="16">
        <v>0</v>
      </c>
    </row>
    <row r="392" spans="1:5" ht="15" x14ac:dyDescent="0.25">
      <c r="A392" s="25"/>
      <c r="B392" s="13" t="s">
        <v>111</v>
      </c>
      <c r="C392" s="14">
        <f>((((((+C393+C394))))))</f>
        <v>399629</v>
      </c>
      <c r="D392" s="14">
        <f>((((((+D393+D394))))))</f>
        <v>399629</v>
      </c>
      <c r="E392" s="14">
        <f>((((((+E393+E394))))))</f>
        <v>206137.43148000003</v>
      </c>
    </row>
    <row r="393" spans="1:5" ht="15" x14ac:dyDescent="0.25">
      <c r="A393" s="24"/>
      <c r="B393" s="49" t="s">
        <v>6</v>
      </c>
      <c r="C393" s="27">
        <v>74369</v>
      </c>
      <c r="D393" s="27">
        <v>74369</v>
      </c>
      <c r="E393" s="27">
        <v>56333.838880000003</v>
      </c>
    </row>
    <row r="394" spans="1:5" ht="15" x14ac:dyDescent="0.25">
      <c r="A394" s="24"/>
      <c r="B394" s="49" t="s">
        <v>7</v>
      </c>
      <c r="C394" s="32">
        <v>325260</v>
      </c>
      <c r="D394" s="32">
        <v>325260</v>
      </c>
      <c r="E394" s="32">
        <v>149803.59260000003</v>
      </c>
    </row>
    <row r="395" spans="1:5" ht="15" x14ac:dyDescent="0.25">
      <c r="A395" s="25"/>
      <c r="B395" s="13" t="s">
        <v>112</v>
      </c>
      <c r="C395" s="14">
        <f>((((((+C396+C397))))))</f>
        <v>3945.7406599999999</v>
      </c>
      <c r="D395" s="14">
        <f>((((((+D396+D397))))))</f>
        <v>3945.7406599999999</v>
      </c>
      <c r="E395" s="14">
        <f>((((((+E396+E397))))))</f>
        <v>3945.7406599999999</v>
      </c>
    </row>
    <row r="396" spans="1:5" ht="15" x14ac:dyDescent="0.25">
      <c r="A396" s="24"/>
      <c r="B396" s="49" t="s">
        <v>6</v>
      </c>
      <c r="C396" s="16">
        <v>3945.7406599999999</v>
      </c>
      <c r="D396" s="16">
        <v>3945.7406599999999</v>
      </c>
      <c r="E396" s="16">
        <v>3945.7406599999999</v>
      </c>
    </row>
    <row r="397" spans="1:5" ht="15" x14ac:dyDescent="0.25">
      <c r="A397" s="24"/>
      <c r="B397" s="49" t="s">
        <v>7</v>
      </c>
      <c r="C397" s="16">
        <v>0</v>
      </c>
      <c r="D397" s="16">
        <v>0</v>
      </c>
      <c r="E397" s="16">
        <v>0</v>
      </c>
    </row>
    <row r="398" spans="1:5" ht="25.5" x14ac:dyDescent="0.25">
      <c r="A398" s="25"/>
      <c r="B398" s="13" t="s">
        <v>113</v>
      </c>
      <c r="C398" s="14">
        <f>((((((+C399+C400))))))</f>
        <v>2911.3739300000002</v>
      </c>
      <c r="D398" s="14">
        <f>((((((+D399+D400))))))</f>
        <v>2911.3739300000002</v>
      </c>
      <c r="E398" s="14">
        <f>((((((+E399+E400))))))</f>
        <v>2911.3739300000002</v>
      </c>
    </row>
    <row r="399" spans="1:5" ht="15" x14ac:dyDescent="0.25">
      <c r="A399" s="24"/>
      <c r="B399" s="49" t="s">
        <v>6</v>
      </c>
      <c r="C399" s="16">
        <v>2911.3739300000002</v>
      </c>
      <c r="D399" s="16">
        <v>2911.3739300000002</v>
      </c>
      <c r="E399" s="16">
        <v>2911.3739300000002</v>
      </c>
    </row>
    <row r="400" spans="1:5" ht="15" x14ac:dyDescent="0.25">
      <c r="A400" s="24"/>
      <c r="B400" s="49" t="s">
        <v>7</v>
      </c>
      <c r="C400" s="16">
        <v>0</v>
      </c>
      <c r="D400" s="16">
        <v>0</v>
      </c>
      <c r="E400" s="16">
        <v>0</v>
      </c>
    </row>
    <row r="401" spans="1:5" ht="15" x14ac:dyDescent="0.25">
      <c r="A401" s="25"/>
      <c r="B401" s="13" t="s">
        <v>114</v>
      </c>
      <c r="C401" s="14">
        <f>((((((+C402+C403))))))</f>
        <v>319800.3</v>
      </c>
      <c r="D401" s="14">
        <f>((((((+D402+D403))))))</f>
        <v>319800.3</v>
      </c>
      <c r="E401" s="14">
        <f>((((((+E402+E403))))))</f>
        <v>277601.43828999996</v>
      </c>
    </row>
    <row r="402" spans="1:5" ht="15" x14ac:dyDescent="0.25">
      <c r="A402" s="24"/>
      <c r="B402" s="49" t="s">
        <v>6</v>
      </c>
      <c r="C402" s="16">
        <v>319800.3</v>
      </c>
      <c r="D402" s="16">
        <v>319800.3</v>
      </c>
      <c r="E402" s="16">
        <v>277601.43828999996</v>
      </c>
    </row>
    <row r="403" spans="1:5" ht="15" x14ac:dyDescent="0.25">
      <c r="A403" s="24"/>
      <c r="B403" s="49" t="s">
        <v>7</v>
      </c>
      <c r="C403" s="16">
        <v>0</v>
      </c>
      <c r="D403" s="16">
        <v>0</v>
      </c>
      <c r="E403" s="16">
        <v>0</v>
      </c>
    </row>
    <row r="404" spans="1:5" ht="15" x14ac:dyDescent="0.25">
      <c r="A404" s="25"/>
      <c r="B404" s="13" t="s">
        <v>115</v>
      </c>
      <c r="C404" s="14">
        <f>((((((+C405+C406))))))</f>
        <v>95164.1</v>
      </c>
      <c r="D404" s="14">
        <f>((((((+D405+D406))))))</f>
        <v>95164.1</v>
      </c>
      <c r="E404" s="14">
        <f>((((((+E405+E406))))))</f>
        <v>84103.619000000006</v>
      </c>
    </row>
    <row r="405" spans="1:5" ht="15" x14ac:dyDescent="0.25">
      <c r="A405" s="24"/>
      <c r="B405" s="49" t="s">
        <v>6</v>
      </c>
      <c r="C405" s="16">
        <v>95164.1</v>
      </c>
      <c r="D405" s="16">
        <v>95164.1</v>
      </c>
      <c r="E405" s="16">
        <v>84103.619000000006</v>
      </c>
    </row>
    <row r="406" spans="1:5" ht="15" x14ac:dyDescent="0.25">
      <c r="A406" s="24"/>
      <c r="B406" s="49" t="s">
        <v>7</v>
      </c>
      <c r="C406" s="16">
        <v>0</v>
      </c>
      <c r="D406" s="16">
        <v>0</v>
      </c>
      <c r="E406" s="16">
        <v>0</v>
      </c>
    </row>
    <row r="407" spans="1:5" ht="15" x14ac:dyDescent="0.25">
      <c r="A407" s="25"/>
      <c r="B407" s="13" t="s">
        <v>116</v>
      </c>
      <c r="C407" s="14">
        <f>((((((+C408+C409))))))</f>
        <v>91677.9</v>
      </c>
      <c r="D407" s="14">
        <f>((((((+D408+D409))))))</f>
        <v>91677.9</v>
      </c>
      <c r="E407" s="14">
        <f>((((((+E408+E409))))))</f>
        <v>60310.825569999986</v>
      </c>
    </row>
    <row r="408" spans="1:5" ht="15" x14ac:dyDescent="0.25">
      <c r="A408" s="24"/>
      <c r="B408" s="49" t="s">
        <v>6</v>
      </c>
      <c r="C408" s="16">
        <v>68243.5</v>
      </c>
      <c r="D408" s="16">
        <v>68243.5</v>
      </c>
      <c r="E408" s="16">
        <v>46089.97245999999</v>
      </c>
    </row>
    <row r="409" spans="1:5" ht="15" x14ac:dyDescent="0.25">
      <c r="A409" s="24"/>
      <c r="B409" s="49" t="s">
        <v>7</v>
      </c>
      <c r="C409" s="16">
        <v>23434.400000000001</v>
      </c>
      <c r="D409" s="16">
        <v>23434.400000000001</v>
      </c>
      <c r="E409" s="16">
        <v>14220.853109999998</v>
      </c>
    </row>
    <row r="410" spans="1:5" ht="15" x14ac:dyDescent="0.25">
      <c r="A410" s="39"/>
      <c r="B410" s="36" t="s">
        <v>117</v>
      </c>
      <c r="C410" s="37">
        <f>((((((+C411+C412))))))</f>
        <v>38321.9</v>
      </c>
      <c r="D410" s="37">
        <f>((((((+D411+D412))))))</f>
        <v>38321.911</v>
      </c>
      <c r="E410" s="37">
        <f>((((((+E411+E412))))))</f>
        <v>38321.911</v>
      </c>
    </row>
    <row r="411" spans="1:5" ht="15" x14ac:dyDescent="0.25">
      <c r="A411" s="24"/>
      <c r="B411" s="49" t="s">
        <v>6</v>
      </c>
      <c r="C411" s="16">
        <v>38321.9</v>
      </c>
      <c r="D411" s="16">
        <v>38321.911</v>
      </c>
      <c r="E411" s="16">
        <v>38321.911</v>
      </c>
    </row>
    <row r="412" spans="1:5" ht="15" x14ac:dyDescent="0.25">
      <c r="A412" s="24"/>
      <c r="B412" s="49" t="s">
        <v>7</v>
      </c>
      <c r="C412" s="16">
        <v>0</v>
      </c>
      <c r="D412" s="16">
        <v>0</v>
      </c>
      <c r="E412" s="16">
        <v>0</v>
      </c>
    </row>
    <row r="413" spans="1:5" ht="15" x14ac:dyDescent="0.25">
      <c r="A413" s="25"/>
      <c r="B413" s="13" t="s">
        <v>118</v>
      </c>
      <c r="C413" s="14">
        <f>((((((+C414+C415))))))</f>
        <v>23640.9</v>
      </c>
      <c r="D413" s="14">
        <f>((((((+D414+D415))))))</f>
        <v>23640.9</v>
      </c>
      <c r="E413" s="14">
        <f>((((((+E414+E415))))))</f>
        <v>20325.330369999989</v>
      </c>
    </row>
    <row r="414" spans="1:5" ht="15" x14ac:dyDescent="0.25">
      <c r="A414" s="24"/>
      <c r="B414" s="49" t="s">
        <v>6</v>
      </c>
      <c r="C414" s="16">
        <v>23640.9</v>
      </c>
      <c r="D414" s="16">
        <v>23640.9</v>
      </c>
      <c r="E414" s="16">
        <v>20325.330369999989</v>
      </c>
    </row>
    <row r="415" spans="1:5" ht="15" x14ac:dyDescent="0.25">
      <c r="A415" s="24"/>
      <c r="B415" s="49" t="s">
        <v>7</v>
      </c>
      <c r="C415" s="16">
        <v>0</v>
      </c>
      <c r="D415" s="16">
        <v>0</v>
      </c>
      <c r="E415" s="16">
        <v>0</v>
      </c>
    </row>
    <row r="416" spans="1:5" ht="15" x14ac:dyDescent="0.25">
      <c r="A416" s="26" t="s">
        <v>119</v>
      </c>
      <c r="B416" s="10"/>
      <c r="C416" s="11">
        <f>((+C417))</f>
        <v>2448536.6817199998</v>
      </c>
      <c r="D416" s="11">
        <f t="shared" ref="D416:E416" si="12">((+D417))</f>
        <v>2237035.4864900005</v>
      </c>
      <c r="E416" s="11">
        <f t="shared" si="12"/>
        <v>2237035.48649</v>
      </c>
    </row>
    <row r="417" spans="1:5" ht="15" x14ac:dyDescent="0.25">
      <c r="A417" s="12"/>
      <c r="B417" s="13" t="s">
        <v>11</v>
      </c>
      <c r="C417" s="14">
        <f>((((((+C418+C419))))))</f>
        <v>2448536.6817199998</v>
      </c>
      <c r="D417" s="14">
        <f>((((((+D418+D419))))))</f>
        <v>2237035.4864900005</v>
      </c>
      <c r="E417" s="14">
        <f>((((((+E418+E419))))))</f>
        <v>2237035.48649</v>
      </c>
    </row>
    <row r="418" spans="1:5" ht="15" x14ac:dyDescent="0.25">
      <c r="A418" s="24"/>
      <c r="B418" s="49" t="s">
        <v>6</v>
      </c>
      <c r="C418" s="16">
        <v>4822.8817199999994</v>
      </c>
      <c r="D418" s="16">
        <v>4822.8817199999994</v>
      </c>
      <c r="E418" s="16">
        <v>4822.8817199999994</v>
      </c>
    </row>
    <row r="419" spans="1:5" ht="15" x14ac:dyDescent="0.25">
      <c r="A419" s="24"/>
      <c r="B419" s="49" t="s">
        <v>7</v>
      </c>
      <c r="C419" s="16">
        <v>2443713.7999999998</v>
      </c>
      <c r="D419" s="16">
        <v>2232212.6047700006</v>
      </c>
      <c r="E419" s="16">
        <v>2232212.6047700001</v>
      </c>
    </row>
    <row r="420" spans="1:5" ht="15" x14ac:dyDescent="0.25">
      <c r="A420" s="26" t="s">
        <v>120</v>
      </c>
      <c r="B420" s="10"/>
      <c r="C420" s="11">
        <f>((+C421+C424+C427))</f>
        <v>1752756.3792300001</v>
      </c>
      <c r="D420" s="11">
        <f t="shared" ref="D420:E420" si="13">((+D421+D424+D427))</f>
        <v>1255052.0282099999</v>
      </c>
      <c r="E420" s="11">
        <f t="shared" si="13"/>
        <v>1227798.7845999999</v>
      </c>
    </row>
    <row r="421" spans="1:5" ht="15" x14ac:dyDescent="0.25">
      <c r="A421" s="25"/>
      <c r="B421" s="13" t="s">
        <v>11</v>
      </c>
      <c r="C421" s="14">
        <f>((((((+C422+C423))))))</f>
        <v>262741.02179999999</v>
      </c>
      <c r="D421" s="14">
        <f>((((((+D422+D423))))))</f>
        <v>262741.02179999999</v>
      </c>
      <c r="E421" s="14">
        <f>((((((+E422+E423))))))</f>
        <v>240727.04555000001</v>
      </c>
    </row>
    <row r="422" spans="1:5" ht="15" x14ac:dyDescent="0.25">
      <c r="A422" s="24"/>
      <c r="B422" s="49" t="s">
        <v>6</v>
      </c>
      <c r="C422" s="16">
        <v>262741.02179999999</v>
      </c>
      <c r="D422" s="16">
        <v>262741.02179999999</v>
      </c>
      <c r="E422" s="16">
        <v>240727.04555000001</v>
      </c>
    </row>
    <row r="423" spans="1:5" ht="15" x14ac:dyDescent="0.25">
      <c r="A423" s="24"/>
      <c r="B423" s="49" t="s">
        <v>7</v>
      </c>
      <c r="C423" s="16">
        <v>0</v>
      </c>
      <c r="D423" s="16">
        <v>0</v>
      </c>
      <c r="E423" s="16">
        <v>0</v>
      </c>
    </row>
    <row r="424" spans="1:5" ht="15" x14ac:dyDescent="0.25">
      <c r="A424" s="25"/>
      <c r="B424" s="13" t="s">
        <v>121</v>
      </c>
      <c r="C424" s="14">
        <f>((((((+C425+C426))))))</f>
        <v>200.93275</v>
      </c>
      <c r="D424" s="14">
        <f>((((((+D425+D426))))))</f>
        <v>200.93275</v>
      </c>
      <c r="E424" s="14">
        <f>((((((+E425+E426))))))</f>
        <v>197.46313000000001</v>
      </c>
    </row>
    <row r="425" spans="1:5" ht="15" x14ac:dyDescent="0.25">
      <c r="A425" s="24"/>
      <c r="B425" s="49" t="s">
        <v>6</v>
      </c>
      <c r="C425" s="16">
        <v>200.93275</v>
      </c>
      <c r="D425" s="16">
        <v>200.93275</v>
      </c>
      <c r="E425" s="16">
        <v>197.46313000000001</v>
      </c>
    </row>
    <row r="426" spans="1:5" ht="15" x14ac:dyDescent="0.25">
      <c r="A426" s="24"/>
      <c r="B426" s="49" t="s">
        <v>7</v>
      </c>
      <c r="C426" s="16">
        <v>0</v>
      </c>
      <c r="D426" s="16">
        <v>0</v>
      </c>
      <c r="E426" s="16">
        <v>0</v>
      </c>
    </row>
    <row r="427" spans="1:5" ht="15" x14ac:dyDescent="0.25">
      <c r="A427" s="25"/>
      <c r="B427" s="13" t="s">
        <v>122</v>
      </c>
      <c r="C427" s="14">
        <f>((((((+C428+C429))))))</f>
        <v>1489814.4246800002</v>
      </c>
      <c r="D427" s="14">
        <f>((((((+D428+D429))))))</f>
        <v>992110.07365999988</v>
      </c>
      <c r="E427" s="14">
        <f>((((((+E428+E429))))))</f>
        <v>986874.27591999993</v>
      </c>
    </row>
    <row r="428" spans="1:5" ht="15" x14ac:dyDescent="0.25">
      <c r="A428" s="24"/>
      <c r="B428" s="49" t="s">
        <v>6</v>
      </c>
      <c r="C428" s="16">
        <v>1489814.4246800002</v>
      </c>
      <c r="D428" s="16">
        <v>992110.07365999988</v>
      </c>
      <c r="E428" s="16">
        <v>986874.27591999993</v>
      </c>
    </row>
    <row r="429" spans="1:5" ht="15" x14ac:dyDescent="0.25">
      <c r="A429" s="24"/>
      <c r="B429" s="49" t="s">
        <v>7</v>
      </c>
      <c r="C429" s="16">
        <v>0</v>
      </c>
      <c r="D429" s="16">
        <v>0</v>
      </c>
      <c r="E429" s="16">
        <v>0</v>
      </c>
    </row>
    <row r="430" spans="1:5" ht="15" x14ac:dyDescent="0.25">
      <c r="A430" s="26" t="s">
        <v>123</v>
      </c>
      <c r="B430" s="10"/>
      <c r="C430" s="11">
        <f>((+C431+C434+C437+C440))</f>
        <v>138736.72372000001</v>
      </c>
      <c r="D430" s="11">
        <f t="shared" ref="D430:E430" si="14">((+D431+D434+D437+D440))</f>
        <v>116519.06456999999</v>
      </c>
      <c r="E430" s="11">
        <f t="shared" si="14"/>
        <v>95614.766050000006</v>
      </c>
    </row>
    <row r="431" spans="1:5" ht="15" x14ac:dyDescent="0.25">
      <c r="A431" s="25"/>
      <c r="B431" s="13" t="s">
        <v>11</v>
      </c>
      <c r="C431" s="14">
        <f>((((((+C432+C433))))))</f>
        <v>34180.1</v>
      </c>
      <c r="D431" s="14">
        <f>((((((+D432+D433))))))</f>
        <v>22751.86521</v>
      </c>
      <c r="E431" s="14">
        <f>((((((+E432+E433))))))</f>
        <v>20040.728429999999</v>
      </c>
    </row>
    <row r="432" spans="1:5" ht="15" x14ac:dyDescent="0.25">
      <c r="A432" s="24"/>
      <c r="B432" s="49" t="s">
        <v>6</v>
      </c>
      <c r="C432" s="21">
        <v>34180.1</v>
      </c>
      <c r="D432" s="21">
        <v>22751.86521</v>
      </c>
      <c r="E432" s="21">
        <v>20040.728429999999</v>
      </c>
    </row>
    <row r="433" spans="1:5" ht="15" x14ac:dyDescent="0.25">
      <c r="A433" s="24"/>
      <c r="B433" s="49" t="s">
        <v>7</v>
      </c>
      <c r="C433" s="16">
        <v>0</v>
      </c>
      <c r="D433" s="16">
        <v>0</v>
      </c>
      <c r="E433" s="16">
        <v>0</v>
      </c>
    </row>
    <row r="434" spans="1:5" ht="15" x14ac:dyDescent="0.25">
      <c r="A434" s="25"/>
      <c r="B434" s="13" t="s">
        <v>124</v>
      </c>
      <c r="C434" s="14">
        <f>((((((+C435+C436))))))</f>
        <v>5540.6069800000005</v>
      </c>
      <c r="D434" s="14">
        <f>((((((+D435+D436))))))</f>
        <v>5540.6069800000005</v>
      </c>
      <c r="E434" s="14">
        <f>((((((+E435+E436))))))</f>
        <v>4388.4098199999999</v>
      </c>
    </row>
    <row r="435" spans="1:5" ht="15" x14ac:dyDescent="0.25">
      <c r="A435" s="24"/>
      <c r="B435" s="49" t="s">
        <v>6</v>
      </c>
      <c r="C435" s="21">
        <v>5540.6069800000005</v>
      </c>
      <c r="D435" s="21">
        <v>5540.6069800000005</v>
      </c>
      <c r="E435" s="21">
        <v>4388.4098199999999</v>
      </c>
    </row>
    <row r="436" spans="1:5" ht="15" x14ac:dyDescent="0.25">
      <c r="A436" s="24"/>
      <c r="B436" s="49" t="s">
        <v>7</v>
      </c>
      <c r="C436" s="16">
        <v>0</v>
      </c>
      <c r="D436" s="16">
        <v>0</v>
      </c>
      <c r="E436" s="16">
        <v>0</v>
      </c>
    </row>
    <row r="437" spans="1:5" ht="15" x14ac:dyDescent="0.25">
      <c r="A437" s="25"/>
      <c r="B437" s="13" t="s">
        <v>125</v>
      </c>
      <c r="C437" s="14">
        <f>((((((+C438+C439))))))</f>
        <v>70168.399999999994</v>
      </c>
      <c r="D437" s="14">
        <f>((((((+D438+D439))))))</f>
        <v>70168.399999999994</v>
      </c>
      <c r="E437" s="14">
        <f>((((((+E438+E439))))))</f>
        <v>53901.217600000004</v>
      </c>
    </row>
    <row r="438" spans="1:5" ht="15" x14ac:dyDescent="0.25">
      <c r="A438" s="24"/>
      <c r="B438" s="49" t="s">
        <v>6</v>
      </c>
      <c r="C438" s="21">
        <v>70168.399999999994</v>
      </c>
      <c r="D438" s="21">
        <v>70168.399999999994</v>
      </c>
      <c r="E438" s="21">
        <v>53901.217600000004</v>
      </c>
    </row>
    <row r="439" spans="1:5" ht="15" x14ac:dyDescent="0.25">
      <c r="A439" s="24"/>
      <c r="B439" s="49" t="s">
        <v>7</v>
      </c>
      <c r="C439" s="16">
        <v>0</v>
      </c>
      <c r="D439" s="16">
        <v>0</v>
      </c>
      <c r="E439" s="16">
        <v>0</v>
      </c>
    </row>
    <row r="440" spans="1:5" ht="15" x14ac:dyDescent="0.25">
      <c r="A440" s="25"/>
      <c r="B440" s="13" t="s">
        <v>126</v>
      </c>
      <c r="C440" s="14">
        <f>((((((+C441+C442))))))</f>
        <v>28847.616739999998</v>
      </c>
      <c r="D440" s="14">
        <f>((((((+D441+D442))))))</f>
        <v>18058.19238</v>
      </c>
      <c r="E440" s="14">
        <f>((((((+E441+E442))))))</f>
        <v>17284.410199999998</v>
      </c>
    </row>
    <row r="441" spans="1:5" ht="15" x14ac:dyDescent="0.25">
      <c r="A441" s="24"/>
      <c r="B441" s="49" t="s">
        <v>6</v>
      </c>
      <c r="C441" s="21">
        <v>28847.616739999998</v>
      </c>
      <c r="D441" s="21">
        <v>18058.19238</v>
      </c>
      <c r="E441" s="21">
        <v>17284.410199999998</v>
      </c>
    </row>
    <row r="442" spans="1:5" ht="15" x14ac:dyDescent="0.25">
      <c r="A442" s="24"/>
      <c r="B442" s="49" t="s">
        <v>7</v>
      </c>
      <c r="C442" s="16">
        <v>0</v>
      </c>
      <c r="D442" s="16">
        <v>0</v>
      </c>
      <c r="E442" s="16">
        <v>0</v>
      </c>
    </row>
    <row r="443" spans="1:5" ht="15" x14ac:dyDescent="0.25">
      <c r="A443" s="26" t="s">
        <v>127</v>
      </c>
      <c r="B443" s="10"/>
      <c r="C443" s="11">
        <f>((+C444+C447+C450+C453+C456+C459+C462+C465))</f>
        <v>5754025.2531700004</v>
      </c>
      <c r="D443" s="11">
        <f t="shared" ref="D443:E443" si="15">((+D444+D447+D450+D453+D456+D459+D462+D465))</f>
        <v>5754025.2533400003</v>
      </c>
      <c r="E443" s="11">
        <f t="shared" si="15"/>
        <v>5124138.9754599994</v>
      </c>
    </row>
    <row r="444" spans="1:5" ht="15" x14ac:dyDescent="0.25">
      <c r="A444" s="25"/>
      <c r="B444" s="13" t="s">
        <v>11</v>
      </c>
      <c r="C444" s="14">
        <f>((((((+C445+C446))))))</f>
        <v>244620.52342000001</v>
      </c>
      <c r="D444" s="14">
        <f>((((((+D445+D446))))))</f>
        <v>244620.52359</v>
      </c>
      <c r="E444" s="14">
        <f>((((((+E445+E446))))))</f>
        <v>237344.82282999999</v>
      </c>
    </row>
    <row r="445" spans="1:5" ht="15" x14ac:dyDescent="0.25">
      <c r="A445" s="24"/>
      <c r="B445" s="49" t="s">
        <v>6</v>
      </c>
      <c r="C445" s="21">
        <v>19890.103420000003</v>
      </c>
      <c r="D445" s="21">
        <v>19890.103420000003</v>
      </c>
      <c r="E445" s="21">
        <v>12614.40266</v>
      </c>
    </row>
    <row r="446" spans="1:5" ht="15" x14ac:dyDescent="0.25">
      <c r="A446" s="24"/>
      <c r="B446" s="49" t="s">
        <v>7</v>
      </c>
      <c r="C446" s="16">
        <v>224730.42</v>
      </c>
      <c r="D446" s="16">
        <v>224730.42017</v>
      </c>
      <c r="E446" s="16">
        <v>224730.42017</v>
      </c>
    </row>
    <row r="447" spans="1:5" ht="15" x14ac:dyDescent="0.25">
      <c r="A447" s="25"/>
      <c r="B447" s="13" t="s">
        <v>128</v>
      </c>
      <c r="C447" s="14">
        <f>((((((+C448+C449))))))</f>
        <v>5299760.8540000003</v>
      </c>
      <c r="D447" s="14">
        <f>((((((+D448+D449))))))</f>
        <v>5299760.8540000003</v>
      </c>
      <c r="E447" s="14">
        <f>((((((+E448+E449))))))</f>
        <v>4695210.1390000004</v>
      </c>
    </row>
    <row r="448" spans="1:5" ht="15" x14ac:dyDescent="0.25">
      <c r="A448" s="24"/>
      <c r="B448" s="49" t="s">
        <v>6</v>
      </c>
      <c r="C448" s="17">
        <v>2546779.7239999999</v>
      </c>
      <c r="D448" s="17">
        <v>2546779.7239999999</v>
      </c>
      <c r="E448" s="17">
        <v>2213141.0150000001</v>
      </c>
    </row>
    <row r="449" spans="1:5" ht="15" x14ac:dyDescent="0.25">
      <c r="A449" s="24"/>
      <c r="B449" s="49" t="s">
        <v>7</v>
      </c>
      <c r="C449" s="17">
        <v>2752981.13</v>
      </c>
      <c r="D449" s="17">
        <v>2752981.13</v>
      </c>
      <c r="E449" s="17">
        <v>2482069.1239999998</v>
      </c>
    </row>
    <row r="450" spans="1:5" ht="15" x14ac:dyDescent="0.25">
      <c r="A450" s="25"/>
      <c r="B450" s="13" t="s">
        <v>129</v>
      </c>
      <c r="C450" s="14">
        <f>((((((+C451+C452))))))</f>
        <v>5666.3855999999996</v>
      </c>
      <c r="D450" s="14">
        <f>((((((+D451+D452))))))</f>
        <v>5666.3855999999996</v>
      </c>
      <c r="E450" s="14">
        <f>((((((+E451+E452))))))</f>
        <v>4886.9489600000006</v>
      </c>
    </row>
    <row r="451" spans="1:5" ht="15" x14ac:dyDescent="0.25">
      <c r="A451" s="24"/>
      <c r="B451" s="49" t="s">
        <v>6</v>
      </c>
      <c r="C451" s="17">
        <v>5666.3855999999996</v>
      </c>
      <c r="D451" s="17">
        <v>5666.3855999999996</v>
      </c>
      <c r="E451" s="17">
        <v>4886.9489600000006</v>
      </c>
    </row>
    <row r="452" spans="1:5" ht="15" x14ac:dyDescent="0.25">
      <c r="A452" s="24"/>
      <c r="B452" s="49" t="s">
        <v>7</v>
      </c>
      <c r="C452" s="17">
        <v>0</v>
      </c>
      <c r="D452" s="17">
        <v>0</v>
      </c>
      <c r="E452" s="17">
        <v>0</v>
      </c>
    </row>
    <row r="453" spans="1:5" ht="15" x14ac:dyDescent="0.25">
      <c r="A453" s="25"/>
      <c r="B453" s="13" t="s">
        <v>130</v>
      </c>
      <c r="C453" s="14">
        <f>((((((+C454+C455))))))</f>
        <v>6929.2021099999993</v>
      </c>
      <c r="D453" s="14">
        <f>((((((+D454+D455))))))</f>
        <v>6929.2021099999993</v>
      </c>
      <c r="E453" s="14">
        <f>((((((+E454+E455))))))</f>
        <v>6929.2020499999999</v>
      </c>
    </row>
    <row r="454" spans="1:5" ht="15" x14ac:dyDescent="0.25">
      <c r="A454" s="24"/>
      <c r="B454" s="49" t="s">
        <v>6</v>
      </c>
      <c r="C454" s="17">
        <v>6929.2021099999993</v>
      </c>
      <c r="D454" s="17">
        <v>6929.2021099999993</v>
      </c>
      <c r="E454" s="17">
        <v>6929.2020499999999</v>
      </c>
    </row>
    <row r="455" spans="1:5" ht="15" x14ac:dyDescent="0.25">
      <c r="A455" s="24"/>
      <c r="B455" s="49" t="s">
        <v>7</v>
      </c>
      <c r="C455" s="17">
        <v>0</v>
      </c>
      <c r="D455" s="17">
        <v>0</v>
      </c>
      <c r="E455" s="17">
        <v>0</v>
      </c>
    </row>
    <row r="456" spans="1:5" ht="15" x14ac:dyDescent="0.25">
      <c r="A456" s="25"/>
      <c r="B456" s="13" t="s">
        <v>131</v>
      </c>
      <c r="C456" s="14">
        <f>((((((+C457+C458))))))</f>
        <v>3852.46587</v>
      </c>
      <c r="D456" s="14">
        <f>((((((+D457+D458))))))</f>
        <v>3852.46587</v>
      </c>
      <c r="E456" s="14">
        <f>((((((+E457+E458))))))</f>
        <v>3532.2359999999999</v>
      </c>
    </row>
    <row r="457" spans="1:5" ht="15" x14ac:dyDescent="0.25">
      <c r="A457" s="24"/>
      <c r="B457" s="49" t="s">
        <v>6</v>
      </c>
      <c r="C457" s="17">
        <v>3852.46587</v>
      </c>
      <c r="D457" s="17">
        <v>3852.46587</v>
      </c>
      <c r="E457" s="17">
        <v>3532.2359999999999</v>
      </c>
    </row>
    <row r="458" spans="1:5" ht="15" x14ac:dyDescent="0.25">
      <c r="A458" s="24"/>
      <c r="B458" s="49" t="s">
        <v>7</v>
      </c>
      <c r="C458" s="17">
        <v>0</v>
      </c>
      <c r="D458" s="17">
        <v>0</v>
      </c>
      <c r="E458" s="17">
        <v>0</v>
      </c>
    </row>
    <row r="459" spans="1:5" ht="15" x14ac:dyDescent="0.25">
      <c r="A459" s="25"/>
      <c r="B459" s="13" t="s">
        <v>132</v>
      </c>
      <c r="C459" s="14">
        <f>((((((+C460+C461))))))</f>
        <v>176088.473</v>
      </c>
      <c r="D459" s="14">
        <f>((((((+D460+D461))))))</f>
        <v>176088.473</v>
      </c>
      <c r="E459" s="14">
        <f>((((((+E460+E461))))))</f>
        <v>160057.82699999999</v>
      </c>
    </row>
    <row r="460" spans="1:5" ht="15" x14ac:dyDescent="0.25">
      <c r="A460" s="24"/>
      <c r="B460" s="49" t="s">
        <v>6</v>
      </c>
      <c r="C460" s="17">
        <v>176088.473</v>
      </c>
      <c r="D460" s="17">
        <v>176088.473</v>
      </c>
      <c r="E460" s="17">
        <v>160057.82699999999</v>
      </c>
    </row>
    <row r="461" spans="1:5" ht="15" x14ac:dyDescent="0.25">
      <c r="A461" s="23"/>
      <c r="B461" s="50" t="s">
        <v>7</v>
      </c>
      <c r="C461" s="45">
        <v>0</v>
      </c>
      <c r="D461" s="45">
        <v>0</v>
      </c>
      <c r="E461" s="45">
        <v>0</v>
      </c>
    </row>
    <row r="462" spans="1:5" ht="15" x14ac:dyDescent="0.25">
      <c r="A462" s="25"/>
      <c r="B462" s="13" t="s">
        <v>133</v>
      </c>
      <c r="C462" s="14">
        <f>((((((+C463+C464))))))</f>
        <v>13596.681629999999</v>
      </c>
      <c r="D462" s="14">
        <f>((((((+D463+D464))))))</f>
        <v>13596.681629999999</v>
      </c>
      <c r="E462" s="14">
        <f>((((((+E463+E464))))))</f>
        <v>13596.681629999999</v>
      </c>
    </row>
    <row r="463" spans="1:5" ht="15" x14ac:dyDescent="0.25">
      <c r="A463" s="24"/>
      <c r="B463" s="49" t="s">
        <v>6</v>
      </c>
      <c r="C463" s="17">
        <v>13596.681629999999</v>
      </c>
      <c r="D463" s="17">
        <v>13596.681629999999</v>
      </c>
      <c r="E463" s="17">
        <v>13596.681629999999</v>
      </c>
    </row>
    <row r="464" spans="1:5" ht="15" x14ac:dyDescent="0.25">
      <c r="A464" s="24"/>
      <c r="B464" s="49" t="s">
        <v>7</v>
      </c>
      <c r="C464" s="17">
        <v>0</v>
      </c>
      <c r="D464" s="17">
        <v>0</v>
      </c>
      <c r="E464" s="17">
        <v>0</v>
      </c>
    </row>
    <row r="465" spans="1:5" ht="15" x14ac:dyDescent="0.25">
      <c r="A465" s="25"/>
      <c r="B465" s="13" t="s">
        <v>134</v>
      </c>
      <c r="C465" s="14">
        <f>((((((+C466+C467))))))</f>
        <v>3510.6675399999995</v>
      </c>
      <c r="D465" s="14">
        <f>((((((+D466+D467))))))</f>
        <v>3510.6675399999995</v>
      </c>
      <c r="E465" s="14">
        <f>((((((+E466+E467))))))</f>
        <v>2581.1179900000002</v>
      </c>
    </row>
    <row r="466" spans="1:5" ht="15" x14ac:dyDescent="0.25">
      <c r="A466" s="24"/>
      <c r="B466" s="49" t="s">
        <v>6</v>
      </c>
      <c r="C466" s="17">
        <v>3510.6675399999995</v>
      </c>
      <c r="D466" s="17">
        <v>3510.6675399999995</v>
      </c>
      <c r="E466" s="17">
        <v>2581.1179900000002</v>
      </c>
    </row>
    <row r="467" spans="1:5" ht="15" x14ac:dyDescent="0.25">
      <c r="A467" s="24"/>
      <c r="B467" s="49" t="s">
        <v>7</v>
      </c>
      <c r="C467" s="17">
        <v>0</v>
      </c>
      <c r="D467" s="17">
        <v>0</v>
      </c>
      <c r="E467" s="17">
        <v>0</v>
      </c>
    </row>
    <row r="468" spans="1:5" ht="15" x14ac:dyDescent="0.25">
      <c r="A468" s="26" t="s">
        <v>258</v>
      </c>
      <c r="B468" s="10"/>
      <c r="C468" s="11">
        <f>((+C469+C472))</f>
        <v>744677.29402000003</v>
      </c>
      <c r="D468" s="11">
        <f t="shared" ref="D468:E468" si="16">((+D469+D472))</f>
        <v>744677.29402000003</v>
      </c>
      <c r="E468" s="11">
        <f t="shared" si="16"/>
        <v>703473.78976000007</v>
      </c>
    </row>
    <row r="469" spans="1:5" ht="15" x14ac:dyDescent="0.25">
      <c r="A469" s="25"/>
      <c r="B469" s="13" t="s">
        <v>11</v>
      </c>
      <c r="C469" s="14">
        <f>((((((+C470+C471))))))</f>
        <v>735550.85247000004</v>
      </c>
      <c r="D469" s="14">
        <f>((((((+D470+D471))))))</f>
        <v>735550.85247000004</v>
      </c>
      <c r="E469" s="14">
        <f>((((((+E470+E471))))))</f>
        <v>694347.34821000008</v>
      </c>
    </row>
    <row r="470" spans="1:5" ht="15" x14ac:dyDescent="0.25">
      <c r="A470" s="24"/>
      <c r="B470" s="49" t="s">
        <v>6</v>
      </c>
      <c r="C470" s="16">
        <v>735550.85247000004</v>
      </c>
      <c r="D470" s="16">
        <v>735550.85247000004</v>
      </c>
      <c r="E470" s="16">
        <v>694347.34821000008</v>
      </c>
    </row>
    <row r="471" spans="1:5" ht="15" x14ac:dyDescent="0.25">
      <c r="A471" s="24"/>
      <c r="B471" s="49" t="s">
        <v>7</v>
      </c>
      <c r="C471" s="16">
        <v>0</v>
      </c>
      <c r="D471" s="16">
        <v>0</v>
      </c>
      <c r="E471" s="16">
        <v>0</v>
      </c>
    </row>
    <row r="472" spans="1:5" ht="15" x14ac:dyDescent="0.25">
      <c r="A472" s="25"/>
      <c r="B472" s="13" t="s">
        <v>135</v>
      </c>
      <c r="C472" s="14">
        <f>((((((+C473+C474))))))</f>
        <v>9126.4415499999996</v>
      </c>
      <c r="D472" s="14">
        <f>((((((+D473+D474))))))</f>
        <v>9126.4415499999996</v>
      </c>
      <c r="E472" s="14">
        <f>((((((+E473+E474))))))</f>
        <v>9126.4415500000014</v>
      </c>
    </row>
    <row r="473" spans="1:5" ht="15" x14ac:dyDescent="0.25">
      <c r="A473" s="24"/>
      <c r="B473" s="49" t="s">
        <v>6</v>
      </c>
      <c r="C473" s="16">
        <v>9126.4415499999996</v>
      </c>
      <c r="D473" s="16">
        <v>9126.4415499999996</v>
      </c>
      <c r="E473" s="16">
        <v>9126.4415500000014</v>
      </c>
    </row>
    <row r="474" spans="1:5" ht="15" x14ac:dyDescent="0.25">
      <c r="A474" s="24"/>
      <c r="B474" s="49" t="s">
        <v>7</v>
      </c>
      <c r="C474" s="16">
        <v>0</v>
      </c>
      <c r="D474" s="16">
        <v>0</v>
      </c>
      <c r="E474" s="16">
        <v>0</v>
      </c>
    </row>
    <row r="475" spans="1:5" ht="15" x14ac:dyDescent="0.25">
      <c r="A475" s="26" t="s">
        <v>136</v>
      </c>
      <c r="B475" s="10"/>
      <c r="C475" s="11">
        <f>((+C476+C479+C482+C485+C488+C491+C494+C497+C500))</f>
        <v>4666236.4138200004</v>
      </c>
      <c r="D475" s="11">
        <f t="shared" ref="D475:E475" si="17">((+D476+D479+D482+D485+D488+D491+D494+D497+D500))</f>
        <v>4248579.3589599999</v>
      </c>
      <c r="E475" s="11">
        <f t="shared" si="17"/>
        <v>2279855.4628046174</v>
      </c>
    </row>
    <row r="476" spans="1:5" ht="15" x14ac:dyDescent="0.25">
      <c r="A476" s="25"/>
      <c r="B476" s="13" t="s">
        <v>11</v>
      </c>
      <c r="C476" s="14">
        <f>((((((+C477+C478))))))</f>
        <v>57144.855819999997</v>
      </c>
      <c r="D476" s="14">
        <f>((((((+D477+D478))))))</f>
        <v>57144.855819999997</v>
      </c>
      <c r="E476" s="14">
        <f>((((((+E477+E478))))))</f>
        <v>55970.044379999992</v>
      </c>
    </row>
    <row r="477" spans="1:5" ht="15" x14ac:dyDescent="0.25">
      <c r="A477" s="24"/>
      <c r="B477" s="49" t="s">
        <v>6</v>
      </c>
      <c r="C477" s="16">
        <v>57144.855819999997</v>
      </c>
      <c r="D477" s="16">
        <v>57144.855819999997</v>
      </c>
      <c r="E477" s="16">
        <v>55970.044379999992</v>
      </c>
    </row>
    <row r="478" spans="1:5" ht="15" x14ac:dyDescent="0.25">
      <c r="A478" s="24"/>
      <c r="B478" s="49" t="s">
        <v>7</v>
      </c>
      <c r="C478" s="16">
        <v>0</v>
      </c>
      <c r="D478" s="16">
        <v>0</v>
      </c>
      <c r="E478" s="16">
        <v>0</v>
      </c>
    </row>
    <row r="479" spans="1:5" ht="15" x14ac:dyDescent="0.25">
      <c r="A479" s="25"/>
      <c r="B479" s="13" t="s">
        <v>137</v>
      </c>
      <c r="C479" s="14">
        <f>((((((+C480+C481))))))</f>
        <v>11406.8</v>
      </c>
      <c r="D479" s="14">
        <f>((((((+D480+D481))))))</f>
        <v>11343.963300000001</v>
      </c>
      <c r="E479" s="14">
        <f>((((((+E480+E481))))))</f>
        <v>10827.538779999999</v>
      </c>
    </row>
    <row r="480" spans="1:5" ht="15" x14ac:dyDescent="0.25">
      <c r="A480" s="24"/>
      <c r="B480" s="49" t="s">
        <v>6</v>
      </c>
      <c r="C480" s="17">
        <v>11406.8</v>
      </c>
      <c r="D480" s="16">
        <v>11343.963300000001</v>
      </c>
      <c r="E480" s="16">
        <v>10827.538779999999</v>
      </c>
    </row>
    <row r="481" spans="1:5" ht="15" x14ac:dyDescent="0.25">
      <c r="A481" s="24"/>
      <c r="B481" s="49" t="s">
        <v>7</v>
      </c>
      <c r="C481" s="16">
        <v>0</v>
      </c>
      <c r="D481" s="16">
        <v>0</v>
      </c>
      <c r="E481" s="16">
        <v>0</v>
      </c>
    </row>
    <row r="482" spans="1:5" ht="15" x14ac:dyDescent="0.25">
      <c r="A482" s="25"/>
      <c r="B482" s="13" t="s">
        <v>138</v>
      </c>
      <c r="C482" s="14">
        <f>((((((+C483+C484))))))</f>
        <v>3792.8</v>
      </c>
      <c r="D482" s="14">
        <f>((((((+D483+D484))))))</f>
        <v>3792.7958399999998</v>
      </c>
      <c r="E482" s="14">
        <f>((((((+E483+E484))))))</f>
        <v>3134.4089199999999</v>
      </c>
    </row>
    <row r="483" spans="1:5" ht="15" x14ac:dyDescent="0.25">
      <c r="A483" s="24"/>
      <c r="B483" s="49" t="s">
        <v>6</v>
      </c>
      <c r="C483" s="16">
        <v>3792.8</v>
      </c>
      <c r="D483" s="16">
        <v>3792.7958399999998</v>
      </c>
      <c r="E483" s="16">
        <v>3134.4089199999999</v>
      </c>
    </row>
    <row r="484" spans="1:5" ht="15" x14ac:dyDescent="0.25">
      <c r="A484" s="24"/>
      <c r="B484" s="49" t="s">
        <v>7</v>
      </c>
      <c r="C484" s="16">
        <v>0</v>
      </c>
      <c r="D484" s="16">
        <v>0</v>
      </c>
      <c r="E484" s="16">
        <v>0</v>
      </c>
    </row>
    <row r="485" spans="1:5" ht="15" x14ac:dyDescent="0.25">
      <c r="A485" s="25"/>
      <c r="B485" s="13" t="s">
        <v>139</v>
      </c>
      <c r="C485" s="14">
        <f>((((((+C486+C487))))))</f>
        <v>142636.9</v>
      </c>
      <c r="D485" s="14">
        <f>((((((+D486+D487))))))</f>
        <v>142636.9</v>
      </c>
      <c r="E485" s="14">
        <f>((((((+E486+E487))))))</f>
        <v>105458.06212999999</v>
      </c>
    </row>
    <row r="486" spans="1:5" ht="15" x14ac:dyDescent="0.25">
      <c r="A486" s="24"/>
      <c r="B486" s="49" t="s">
        <v>6</v>
      </c>
      <c r="C486" s="16">
        <v>142636.9</v>
      </c>
      <c r="D486" s="16">
        <v>142636.9</v>
      </c>
      <c r="E486" s="16">
        <v>105458.06212999999</v>
      </c>
    </row>
    <row r="487" spans="1:5" ht="15" x14ac:dyDescent="0.25">
      <c r="A487" s="24"/>
      <c r="B487" s="49" t="s">
        <v>7</v>
      </c>
      <c r="C487" s="16">
        <v>0</v>
      </c>
      <c r="D487" s="16">
        <v>0</v>
      </c>
      <c r="E487" s="16">
        <v>0</v>
      </c>
    </row>
    <row r="488" spans="1:5" ht="15" x14ac:dyDescent="0.25">
      <c r="A488" s="25"/>
      <c r="B488" s="13" t="s">
        <v>140</v>
      </c>
      <c r="C488" s="14">
        <f>((((((+C489+C490))))))</f>
        <v>46024.9</v>
      </c>
      <c r="D488" s="14">
        <f>((((((+D489+D490))))))</f>
        <v>46024.9</v>
      </c>
      <c r="E488" s="14">
        <f>((((((+E489+E490))))))</f>
        <v>1884.963</v>
      </c>
    </row>
    <row r="489" spans="1:5" ht="15" x14ac:dyDescent="0.25">
      <c r="A489" s="24"/>
      <c r="B489" s="49" t="s">
        <v>6</v>
      </c>
      <c r="C489" s="16">
        <v>46024.9</v>
      </c>
      <c r="D489" s="16">
        <v>46024.9</v>
      </c>
      <c r="E489" s="16">
        <v>1884.963</v>
      </c>
    </row>
    <row r="490" spans="1:5" ht="15" x14ac:dyDescent="0.25">
      <c r="A490" s="24"/>
      <c r="B490" s="49" t="s">
        <v>7</v>
      </c>
      <c r="C490" s="16">
        <v>0</v>
      </c>
      <c r="D490" s="16">
        <v>0</v>
      </c>
      <c r="E490" s="16">
        <v>0</v>
      </c>
    </row>
    <row r="491" spans="1:5" ht="15" x14ac:dyDescent="0.25">
      <c r="A491" s="25"/>
      <c r="B491" s="13" t="s">
        <v>141</v>
      </c>
      <c r="C491" s="14">
        <f>((((((+C492+C493))))))</f>
        <v>108246</v>
      </c>
      <c r="D491" s="14">
        <f>((((((+D492+D493))))))</f>
        <v>108246</v>
      </c>
      <c r="E491" s="14">
        <f>((((((+E492+E493))))))</f>
        <v>24336.547999999999</v>
      </c>
    </row>
    <row r="492" spans="1:5" ht="15" x14ac:dyDescent="0.25">
      <c r="A492" s="24"/>
      <c r="B492" s="49" t="s">
        <v>6</v>
      </c>
      <c r="C492" s="16">
        <v>108246</v>
      </c>
      <c r="D492" s="16">
        <v>108246</v>
      </c>
      <c r="E492" s="16">
        <v>24336.547999999999</v>
      </c>
    </row>
    <row r="493" spans="1:5" ht="15" x14ac:dyDescent="0.25">
      <c r="A493" s="24"/>
      <c r="B493" s="49" t="s">
        <v>7</v>
      </c>
      <c r="C493" s="16">
        <v>0</v>
      </c>
      <c r="D493" s="16">
        <v>0</v>
      </c>
      <c r="E493" s="16">
        <v>0</v>
      </c>
    </row>
    <row r="494" spans="1:5" ht="15" x14ac:dyDescent="0.25">
      <c r="A494" s="25"/>
      <c r="B494" s="13" t="s">
        <v>142</v>
      </c>
      <c r="C494" s="14">
        <f>((((((+C495+C496))))))</f>
        <v>3374.5</v>
      </c>
      <c r="D494" s="14">
        <f>((((((+D495+D496))))))</f>
        <v>3374.453</v>
      </c>
      <c r="E494" s="14">
        <f>((((((+E495+E496))))))</f>
        <v>2249.251479</v>
      </c>
    </row>
    <row r="495" spans="1:5" ht="15" x14ac:dyDescent="0.25">
      <c r="A495" s="24"/>
      <c r="B495" s="49" t="s">
        <v>6</v>
      </c>
      <c r="C495" s="16">
        <v>3374.5</v>
      </c>
      <c r="D495" s="16">
        <v>3374.453</v>
      </c>
      <c r="E495" s="16">
        <v>2249.251479</v>
      </c>
    </row>
    <row r="496" spans="1:5" ht="15" x14ac:dyDescent="0.25">
      <c r="A496" s="24"/>
      <c r="B496" s="49" t="s">
        <v>7</v>
      </c>
      <c r="C496" s="16">
        <v>0</v>
      </c>
      <c r="D496" s="16">
        <v>0</v>
      </c>
      <c r="E496" s="16">
        <v>0</v>
      </c>
    </row>
    <row r="497" spans="1:5" ht="15" x14ac:dyDescent="0.25">
      <c r="A497" s="25"/>
      <c r="B497" s="13" t="s">
        <v>143</v>
      </c>
      <c r="C497" s="14">
        <f>((((((+C498+C499))))))</f>
        <v>1298432.4410000001</v>
      </c>
      <c r="D497" s="14">
        <f>((((((+D498+D499))))))</f>
        <v>1298432.4410000001</v>
      </c>
      <c r="E497" s="14">
        <f>((((((+E498+E499))))))</f>
        <v>923770.08700000006</v>
      </c>
    </row>
    <row r="498" spans="1:5" ht="15" x14ac:dyDescent="0.25">
      <c r="A498" s="24"/>
      <c r="B498" s="49" t="s">
        <v>6</v>
      </c>
      <c r="C498" s="16">
        <v>907543.48100000003</v>
      </c>
      <c r="D498" s="16">
        <v>907543.48100000003</v>
      </c>
      <c r="E498" s="16">
        <v>532881.12699999998</v>
      </c>
    </row>
    <row r="499" spans="1:5" ht="15" x14ac:dyDescent="0.25">
      <c r="A499" s="24"/>
      <c r="B499" s="49" t="s">
        <v>7</v>
      </c>
      <c r="C499" s="16">
        <v>390888.96000000002</v>
      </c>
      <c r="D499" s="16">
        <v>390888.96000000002</v>
      </c>
      <c r="E499" s="16">
        <v>390888.96000000002</v>
      </c>
    </row>
    <row r="500" spans="1:5" ht="15" x14ac:dyDescent="0.25">
      <c r="A500" s="25"/>
      <c r="B500" s="13" t="s">
        <v>144</v>
      </c>
      <c r="C500" s="14">
        <f>((((((+C501+C502))))))</f>
        <v>2995177.2170000002</v>
      </c>
      <c r="D500" s="14">
        <f>((((((+D501+D502))))))</f>
        <v>2577583.0499999998</v>
      </c>
      <c r="E500" s="14">
        <f>((((((+E501+E502))))))</f>
        <v>1152224.5591156173</v>
      </c>
    </row>
    <row r="501" spans="1:5" ht="15" x14ac:dyDescent="0.25">
      <c r="A501" s="24"/>
      <c r="B501" s="49" t="s">
        <v>6</v>
      </c>
      <c r="C501" s="16">
        <v>1454326.852</v>
      </c>
      <c r="D501" s="16">
        <v>1454326.852</v>
      </c>
      <c r="E501" s="16">
        <v>1034961.5289599953</v>
      </c>
    </row>
    <row r="502" spans="1:5" ht="15" x14ac:dyDescent="0.25">
      <c r="A502" s="24"/>
      <c r="B502" s="49" t="s">
        <v>7</v>
      </c>
      <c r="C502" s="16">
        <v>1540850.365</v>
      </c>
      <c r="D502" s="16">
        <v>1123256.1980000001</v>
      </c>
      <c r="E502" s="16">
        <v>117263.03015562201</v>
      </c>
    </row>
    <row r="503" spans="1:5" ht="15" x14ac:dyDescent="0.25">
      <c r="A503" s="26" t="s">
        <v>239</v>
      </c>
      <c r="B503" s="10"/>
      <c r="C503" s="11">
        <f>((+C504+C507+C510+C513+C516+C519+C522+C525+C528))</f>
        <v>635400.35499999998</v>
      </c>
      <c r="D503" s="11">
        <f t="shared" ref="D503:E503" si="18">((+D504+D507+D510+D513+D516+D519+D522+D525+D528))</f>
        <v>602399.95299999998</v>
      </c>
      <c r="E503" s="11">
        <f t="shared" si="18"/>
        <v>505872.78899999999</v>
      </c>
    </row>
    <row r="504" spans="1:5" ht="15" x14ac:dyDescent="0.25">
      <c r="A504" s="25"/>
      <c r="B504" s="13" t="s">
        <v>11</v>
      </c>
      <c r="C504" s="14">
        <f>((((((+C505+C506))))))</f>
        <v>331432.24400000001</v>
      </c>
      <c r="D504" s="14">
        <f>((((((+D505+D506))))))</f>
        <v>309648.511</v>
      </c>
      <c r="E504" s="14">
        <f>((((((+E505+E506))))))</f>
        <v>233961.364</v>
      </c>
    </row>
    <row r="505" spans="1:5" ht="15" x14ac:dyDescent="0.25">
      <c r="A505" s="24"/>
      <c r="B505" s="49" t="s">
        <v>6</v>
      </c>
      <c r="C505" s="16">
        <v>331432.24400000001</v>
      </c>
      <c r="D505" s="16">
        <v>309648.511</v>
      </c>
      <c r="E505" s="16">
        <v>233961.364</v>
      </c>
    </row>
    <row r="506" spans="1:5" ht="15" x14ac:dyDescent="0.25">
      <c r="A506" s="24"/>
      <c r="B506" s="49" t="s">
        <v>7</v>
      </c>
      <c r="C506" s="16">
        <v>0</v>
      </c>
      <c r="D506" s="16">
        <v>0</v>
      </c>
      <c r="E506" s="16">
        <v>0</v>
      </c>
    </row>
    <row r="507" spans="1:5" ht="15" x14ac:dyDescent="0.25">
      <c r="A507" s="25"/>
      <c r="B507" s="13" t="s">
        <v>145</v>
      </c>
      <c r="C507" s="14">
        <f>((((((+C508+C509))))))</f>
        <v>85330.592999999993</v>
      </c>
      <c r="D507" s="14">
        <f>((((((+D508+D509))))))</f>
        <v>85330.592999999993</v>
      </c>
      <c r="E507" s="14">
        <f>((((((+E508+E509))))))</f>
        <v>83751.365000000005</v>
      </c>
    </row>
    <row r="508" spans="1:5" ht="15" x14ac:dyDescent="0.25">
      <c r="A508" s="24"/>
      <c r="B508" s="49" t="s">
        <v>6</v>
      </c>
      <c r="C508" s="16">
        <v>85330.592999999993</v>
      </c>
      <c r="D508" s="16">
        <v>85330.592999999993</v>
      </c>
      <c r="E508" s="16">
        <v>83751.365000000005</v>
      </c>
    </row>
    <row r="509" spans="1:5" ht="15" x14ac:dyDescent="0.25">
      <c r="A509" s="24"/>
      <c r="B509" s="49" t="s">
        <v>7</v>
      </c>
      <c r="C509" s="16">
        <v>0</v>
      </c>
      <c r="D509" s="16">
        <v>0</v>
      </c>
      <c r="E509" s="16">
        <v>0</v>
      </c>
    </row>
    <row r="510" spans="1:5" ht="15" x14ac:dyDescent="0.25">
      <c r="A510" s="25"/>
      <c r="B510" s="13" t="s">
        <v>146</v>
      </c>
      <c r="C510" s="14">
        <f>((((((+C511+C512))))))</f>
        <v>4026.6619999999998</v>
      </c>
      <c r="D510" s="14">
        <f>((((((+D511+D512))))))</f>
        <v>4026.6619999999998</v>
      </c>
      <c r="E510" s="14">
        <f>((((((+E511+E512))))))</f>
        <v>3999.9079999999999</v>
      </c>
    </row>
    <row r="511" spans="1:5" ht="15" x14ac:dyDescent="0.25">
      <c r="A511" s="24"/>
      <c r="B511" s="49" t="s">
        <v>6</v>
      </c>
      <c r="C511" s="16">
        <v>4026.6619999999998</v>
      </c>
      <c r="D511" s="16">
        <v>4026.6619999999998</v>
      </c>
      <c r="E511" s="16">
        <v>3999.9079999999999</v>
      </c>
    </row>
    <row r="512" spans="1:5" ht="15" x14ac:dyDescent="0.25">
      <c r="A512" s="23"/>
      <c r="B512" s="50" t="s">
        <v>7</v>
      </c>
      <c r="C512" s="18">
        <v>0</v>
      </c>
      <c r="D512" s="18">
        <v>0</v>
      </c>
      <c r="E512" s="18">
        <v>0</v>
      </c>
    </row>
    <row r="513" spans="1:5" ht="15" x14ac:dyDescent="0.25">
      <c r="A513" s="25"/>
      <c r="B513" s="13" t="s">
        <v>147</v>
      </c>
      <c r="C513" s="14">
        <f>((((((+C514+C515))))))</f>
        <v>23321.713</v>
      </c>
      <c r="D513" s="14">
        <f>((((((+D514+D515))))))</f>
        <v>23321.713</v>
      </c>
      <c r="E513" s="14">
        <f>((((((+E514+E515))))))</f>
        <v>7425.7740000000003</v>
      </c>
    </row>
    <row r="514" spans="1:5" ht="15" x14ac:dyDescent="0.25">
      <c r="A514" s="24"/>
      <c r="B514" s="49" t="s">
        <v>6</v>
      </c>
      <c r="C514" s="16">
        <v>23321.713</v>
      </c>
      <c r="D514" s="16">
        <v>23321.713</v>
      </c>
      <c r="E514" s="16">
        <v>7425.7740000000003</v>
      </c>
    </row>
    <row r="515" spans="1:5" ht="15" x14ac:dyDescent="0.25">
      <c r="A515" s="24"/>
      <c r="B515" s="49" t="s">
        <v>7</v>
      </c>
      <c r="C515" s="16">
        <v>0</v>
      </c>
      <c r="D515" s="16">
        <v>0</v>
      </c>
      <c r="E515" s="16">
        <v>0</v>
      </c>
    </row>
    <row r="516" spans="1:5" ht="15" x14ac:dyDescent="0.25">
      <c r="A516" s="25"/>
      <c r="B516" s="13" t="s">
        <v>148</v>
      </c>
      <c r="C516" s="14">
        <f>((((((+C517+C518))))))</f>
        <v>153361.125</v>
      </c>
      <c r="D516" s="14">
        <f>((((((+D517+D518))))))</f>
        <v>151223.34700000001</v>
      </c>
      <c r="E516" s="14">
        <f>((((((+E517+E518))))))</f>
        <v>151219.77299999999</v>
      </c>
    </row>
    <row r="517" spans="1:5" ht="15" x14ac:dyDescent="0.25">
      <c r="A517" s="24"/>
      <c r="B517" s="49" t="s">
        <v>6</v>
      </c>
      <c r="C517" s="16">
        <v>153361.125</v>
      </c>
      <c r="D517" s="16">
        <v>151223.34700000001</v>
      </c>
      <c r="E517" s="16">
        <v>151219.77299999999</v>
      </c>
    </row>
    <row r="518" spans="1:5" ht="15" x14ac:dyDescent="0.25">
      <c r="A518" s="24"/>
      <c r="B518" s="49" t="s">
        <v>7</v>
      </c>
      <c r="C518" s="16">
        <v>0</v>
      </c>
      <c r="D518" s="16">
        <v>0</v>
      </c>
      <c r="E518" s="16">
        <v>0</v>
      </c>
    </row>
    <row r="519" spans="1:5" ht="15" x14ac:dyDescent="0.25">
      <c r="A519" s="25"/>
      <c r="B519" s="13" t="s">
        <v>151</v>
      </c>
      <c r="C519" s="14">
        <f>((((((+C520+C521))))))</f>
        <v>6358.8360000000002</v>
      </c>
      <c r="D519" s="14">
        <f>((((((+D520+D521))))))</f>
        <v>6358.8360000000002</v>
      </c>
      <c r="E519" s="14">
        <f>((((((+E520+E521))))))</f>
        <v>6358.8360000000002</v>
      </c>
    </row>
    <row r="520" spans="1:5" ht="15" x14ac:dyDescent="0.25">
      <c r="A520" s="24"/>
      <c r="B520" s="49" t="s">
        <v>6</v>
      </c>
      <c r="C520" s="16">
        <v>6358.8360000000002</v>
      </c>
      <c r="D520" s="16">
        <v>6358.8360000000002</v>
      </c>
      <c r="E520" s="16">
        <v>6358.8360000000002</v>
      </c>
    </row>
    <row r="521" spans="1:5" ht="15" x14ac:dyDescent="0.25">
      <c r="A521" s="24"/>
      <c r="B521" s="49" t="s">
        <v>7</v>
      </c>
      <c r="C521" s="16">
        <v>0</v>
      </c>
      <c r="D521" s="16">
        <v>0</v>
      </c>
      <c r="E521" s="16">
        <v>0</v>
      </c>
    </row>
    <row r="522" spans="1:5" ht="25.5" x14ac:dyDescent="0.25">
      <c r="A522" s="25"/>
      <c r="B522" s="13" t="s">
        <v>152</v>
      </c>
      <c r="C522" s="14">
        <f>((((((+C523+C524))))))</f>
        <v>4258.5919999999996</v>
      </c>
      <c r="D522" s="14">
        <f>((((((+D523+D524))))))</f>
        <v>4258.5919999999996</v>
      </c>
      <c r="E522" s="14">
        <f>((((((+E523+E524))))))</f>
        <v>3242.895</v>
      </c>
    </row>
    <row r="523" spans="1:5" ht="15" x14ac:dyDescent="0.25">
      <c r="A523" s="24"/>
      <c r="B523" s="49" t="s">
        <v>6</v>
      </c>
      <c r="C523" s="16">
        <v>4258.5919999999996</v>
      </c>
      <c r="D523" s="16">
        <v>4258.5919999999996</v>
      </c>
      <c r="E523" s="16">
        <v>3242.895</v>
      </c>
    </row>
    <row r="524" spans="1:5" ht="15" x14ac:dyDescent="0.25">
      <c r="A524" s="24"/>
      <c r="B524" s="49" t="s">
        <v>7</v>
      </c>
      <c r="C524" s="16">
        <v>0</v>
      </c>
      <c r="D524" s="16">
        <v>0</v>
      </c>
      <c r="E524" s="16">
        <v>0</v>
      </c>
    </row>
    <row r="525" spans="1:5" ht="15" x14ac:dyDescent="0.25">
      <c r="A525" s="25"/>
      <c r="B525" s="13" t="s">
        <v>218</v>
      </c>
      <c r="C525" s="14">
        <f>((((((+C526+C527))))))</f>
        <v>4758.0609999999997</v>
      </c>
      <c r="D525" s="14">
        <f>((((((+D526+D527))))))</f>
        <v>3360.5540000000001</v>
      </c>
      <c r="E525" s="14">
        <f>((((((+E526+E527))))))</f>
        <v>3360.5540000000001</v>
      </c>
    </row>
    <row r="526" spans="1:5" ht="15" x14ac:dyDescent="0.25">
      <c r="A526" s="24"/>
      <c r="B526" s="49" t="s">
        <v>6</v>
      </c>
      <c r="C526" s="16">
        <v>4758.0609999999997</v>
      </c>
      <c r="D526" s="16">
        <v>3360.5540000000001</v>
      </c>
      <c r="E526" s="16">
        <v>3360.5540000000001</v>
      </c>
    </row>
    <row r="527" spans="1:5" ht="15" x14ac:dyDescent="0.25">
      <c r="A527" s="24"/>
      <c r="B527" s="49" t="s">
        <v>7</v>
      </c>
      <c r="C527" s="16">
        <v>0</v>
      </c>
      <c r="D527" s="16">
        <v>0</v>
      </c>
      <c r="E527" s="16">
        <v>0</v>
      </c>
    </row>
    <row r="528" spans="1:5" ht="15" x14ac:dyDescent="0.25">
      <c r="A528" s="25"/>
      <c r="B528" s="13" t="s">
        <v>227</v>
      </c>
      <c r="C528" s="14">
        <f>((((((+C529+C530))))))</f>
        <v>22552.528999999999</v>
      </c>
      <c r="D528" s="14">
        <f>((((((+D529+D530))))))</f>
        <v>14871.145</v>
      </c>
      <c r="E528" s="14">
        <f>((((((+E529+E530))))))</f>
        <v>12552.32</v>
      </c>
    </row>
    <row r="529" spans="1:5" ht="15" x14ac:dyDescent="0.25">
      <c r="A529" s="24"/>
      <c r="B529" s="49" t="s">
        <v>6</v>
      </c>
      <c r="C529" s="16">
        <v>22552.528999999999</v>
      </c>
      <c r="D529" s="16">
        <v>14871.145</v>
      </c>
      <c r="E529" s="16">
        <v>12552.32</v>
      </c>
    </row>
    <row r="530" spans="1:5" ht="15" x14ac:dyDescent="0.25">
      <c r="A530" s="24"/>
      <c r="B530" s="49" t="s">
        <v>7</v>
      </c>
      <c r="C530" s="16">
        <v>0</v>
      </c>
      <c r="D530" s="16">
        <v>0</v>
      </c>
      <c r="E530" s="16">
        <v>0</v>
      </c>
    </row>
    <row r="531" spans="1:5" ht="15" x14ac:dyDescent="0.25">
      <c r="A531" s="26" t="s">
        <v>153</v>
      </c>
      <c r="B531" s="10"/>
      <c r="C531" s="11">
        <f>((+C532+C535+C538+C541+C544))</f>
        <v>334884.82299999997</v>
      </c>
      <c r="D531" s="11">
        <f t="shared" ref="D531:E531" si="19">((+D532+D535+D538+D541+D544))</f>
        <v>333294.30721999996</v>
      </c>
      <c r="E531" s="11">
        <f t="shared" si="19"/>
        <v>317935.51393999998</v>
      </c>
    </row>
    <row r="532" spans="1:5" ht="15" x14ac:dyDescent="0.25">
      <c r="A532" s="25"/>
      <c r="B532" s="13" t="s">
        <v>11</v>
      </c>
      <c r="C532" s="14">
        <f>((((((+C533+C534))))))</f>
        <v>6421.4229999999998</v>
      </c>
      <c r="D532" s="14">
        <f>((((((+D533+D534))))))</f>
        <v>4872.907220000001</v>
      </c>
      <c r="E532" s="14">
        <f>((((((+E533+E534))))))</f>
        <v>4071.4139400000008</v>
      </c>
    </row>
    <row r="533" spans="1:5" ht="15" x14ac:dyDescent="0.25">
      <c r="A533" s="24"/>
      <c r="B533" s="49" t="s">
        <v>6</v>
      </c>
      <c r="C533" s="17">
        <v>6421.4229999999998</v>
      </c>
      <c r="D533" s="17">
        <v>4872.907220000001</v>
      </c>
      <c r="E533" s="17">
        <v>4071.4139400000008</v>
      </c>
    </row>
    <row r="534" spans="1:5" ht="15" x14ac:dyDescent="0.25">
      <c r="A534" s="24"/>
      <c r="B534" s="49" t="s">
        <v>7</v>
      </c>
      <c r="C534" s="17">
        <v>0</v>
      </c>
      <c r="D534" s="17">
        <v>0</v>
      </c>
      <c r="E534" s="17">
        <v>0</v>
      </c>
    </row>
    <row r="535" spans="1:5" ht="15" x14ac:dyDescent="0.25">
      <c r="A535" s="25"/>
      <c r="B535" s="13" t="s">
        <v>154</v>
      </c>
      <c r="C535" s="14">
        <f>((((((+C536+C537))))))</f>
        <v>42</v>
      </c>
      <c r="D535" s="14">
        <f>((((((+D536+D537))))))</f>
        <v>0</v>
      </c>
      <c r="E535" s="14">
        <f>((((((+E536+E537))))))</f>
        <v>0</v>
      </c>
    </row>
    <row r="536" spans="1:5" ht="15" x14ac:dyDescent="0.25">
      <c r="A536" s="24"/>
      <c r="B536" s="49" t="s">
        <v>6</v>
      </c>
      <c r="C536" s="17">
        <v>42</v>
      </c>
      <c r="D536" s="17">
        <v>0</v>
      </c>
      <c r="E536" s="17">
        <v>0</v>
      </c>
    </row>
    <row r="537" spans="1:5" ht="15" x14ac:dyDescent="0.25">
      <c r="A537" s="24"/>
      <c r="B537" s="49" t="s">
        <v>7</v>
      </c>
      <c r="C537" s="17">
        <v>0</v>
      </c>
      <c r="D537" s="17">
        <v>0</v>
      </c>
      <c r="E537" s="17">
        <v>0</v>
      </c>
    </row>
    <row r="538" spans="1:5" ht="15" x14ac:dyDescent="0.25">
      <c r="A538" s="25"/>
      <c r="B538" s="13" t="s">
        <v>155</v>
      </c>
      <c r="C538" s="14">
        <f>((((((+C539+C540))))))</f>
        <v>325800.59999999998</v>
      </c>
      <c r="D538" s="14">
        <f>((((((+D539+D540))))))</f>
        <v>325800.59999999998</v>
      </c>
      <c r="E538" s="14">
        <f>((((((+E539+E540))))))</f>
        <v>312178.8</v>
      </c>
    </row>
    <row r="539" spans="1:5" ht="15" x14ac:dyDescent="0.25">
      <c r="A539" s="24"/>
      <c r="B539" s="49" t="s">
        <v>6</v>
      </c>
      <c r="C539" s="17">
        <v>325800.59999999998</v>
      </c>
      <c r="D539" s="17">
        <v>325800.59999999998</v>
      </c>
      <c r="E539" s="17">
        <v>312178.8</v>
      </c>
    </row>
    <row r="540" spans="1:5" ht="15" x14ac:dyDescent="0.25">
      <c r="A540" s="24"/>
      <c r="B540" s="49" t="s">
        <v>7</v>
      </c>
      <c r="C540" s="17">
        <v>0</v>
      </c>
      <c r="D540" s="17">
        <v>0</v>
      </c>
      <c r="E540" s="17">
        <v>0</v>
      </c>
    </row>
    <row r="541" spans="1:5" ht="15" x14ac:dyDescent="0.25">
      <c r="A541" s="25"/>
      <c r="B541" s="13" t="s">
        <v>250</v>
      </c>
      <c r="C541" s="14">
        <f>((((((+C542+C543))))))</f>
        <v>342</v>
      </c>
      <c r="D541" s="14">
        <f>((((((+D542+D543))))))</f>
        <v>342</v>
      </c>
      <c r="E541" s="14">
        <f>((((((+E542+E543))))))</f>
        <v>0</v>
      </c>
    </row>
    <row r="542" spans="1:5" ht="15" x14ac:dyDescent="0.25">
      <c r="A542" s="24"/>
      <c r="B542" s="49" t="s">
        <v>6</v>
      </c>
      <c r="C542" s="17">
        <v>342</v>
      </c>
      <c r="D542" s="17">
        <v>342</v>
      </c>
      <c r="E542" s="17">
        <v>0</v>
      </c>
    </row>
    <row r="543" spans="1:5" ht="15" x14ac:dyDescent="0.25">
      <c r="A543" s="24"/>
      <c r="B543" s="49" t="s">
        <v>7</v>
      </c>
      <c r="C543" s="17">
        <v>0</v>
      </c>
      <c r="D543" s="17">
        <v>0</v>
      </c>
      <c r="E543" s="17">
        <v>0</v>
      </c>
    </row>
    <row r="544" spans="1:5" ht="15" x14ac:dyDescent="0.25">
      <c r="A544" s="25"/>
      <c r="B544" s="13" t="s">
        <v>249</v>
      </c>
      <c r="C544" s="14">
        <f>((((((+C545+C546))))))</f>
        <v>2278.8000000000002</v>
      </c>
      <c r="D544" s="14">
        <f>((((((+D545+D546))))))</f>
        <v>2278.8000000000002</v>
      </c>
      <c r="E544" s="14">
        <f>((((((+E545+E546))))))</f>
        <v>1685.3</v>
      </c>
    </row>
    <row r="545" spans="1:5" ht="15" x14ac:dyDescent="0.25">
      <c r="A545" s="24"/>
      <c r="B545" s="49" t="s">
        <v>6</v>
      </c>
      <c r="C545" s="17">
        <v>2278.8000000000002</v>
      </c>
      <c r="D545" s="17">
        <v>2278.8000000000002</v>
      </c>
      <c r="E545" s="17">
        <v>1685.3</v>
      </c>
    </row>
    <row r="546" spans="1:5" ht="15" x14ac:dyDescent="0.25">
      <c r="A546" s="24"/>
      <c r="B546" s="49" t="s">
        <v>7</v>
      </c>
      <c r="C546" s="17">
        <v>0</v>
      </c>
      <c r="D546" s="17">
        <v>0</v>
      </c>
      <c r="E546" s="17">
        <v>0</v>
      </c>
    </row>
    <row r="547" spans="1:5" ht="15" x14ac:dyDescent="0.25">
      <c r="A547" s="26" t="s">
        <v>156</v>
      </c>
      <c r="B547" s="10"/>
      <c r="C547" s="11">
        <f>((+C548))</f>
        <v>1788496.36807394</v>
      </c>
      <c r="D547" s="11">
        <f t="shared" ref="D547:E547" si="20">((+D548))</f>
        <v>1759916.3010239401</v>
      </c>
      <c r="E547" s="11">
        <f t="shared" si="20"/>
        <v>937343.57294749608</v>
      </c>
    </row>
    <row r="548" spans="1:5" ht="15" x14ac:dyDescent="0.25">
      <c r="A548" s="25"/>
      <c r="B548" s="13" t="s">
        <v>11</v>
      </c>
      <c r="C548" s="14">
        <f>((((((+C549+C550))))))</f>
        <v>1788496.36807394</v>
      </c>
      <c r="D548" s="14">
        <f>((((((+D549+D550))))))</f>
        <v>1759916.3010239401</v>
      </c>
      <c r="E548" s="14">
        <f>((((((+E549+E550))))))</f>
        <v>937343.57294749608</v>
      </c>
    </row>
    <row r="549" spans="1:5" ht="15" x14ac:dyDescent="0.25">
      <c r="A549" s="24"/>
      <c r="B549" s="49" t="s">
        <v>6</v>
      </c>
      <c r="C549" s="16">
        <v>1788496.36807394</v>
      </c>
      <c r="D549" s="16">
        <v>1759916.3010239401</v>
      </c>
      <c r="E549" s="16">
        <v>937343.57294749608</v>
      </c>
    </row>
    <row r="550" spans="1:5" ht="15" x14ac:dyDescent="0.25">
      <c r="A550" s="24"/>
      <c r="B550" s="49" t="s">
        <v>7</v>
      </c>
      <c r="C550" s="16">
        <v>0</v>
      </c>
      <c r="D550" s="16">
        <v>0</v>
      </c>
      <c r="E550" s="16">
        <v>0</v>
      </c>
    </row>
    <row r="551" spans="1:5" ht="33" customHeight="1" x14ac:dyDescent="0.25">
      <c r="A551" s="55" t="s">
        <v>157</v>
      </c>
      <c r="B551" s="55"/>
      <c r="C551" s="14">
        <f>((+C552))</f>
        <v>604925.38464999991</v>
      </c>
      <c r="D551" s="14">
        <f t="shared" ref="D551:E551" si="21">((+D552))</f>
        <v>587512.37265000003</v>
      </c>
      <c r="E551" s="14">
        <f t="shared" si="21"/>
        <v>486573.14423000003</v>
      </c>
    </row>
    <row r="552" spans="1:5" ht="15" x14ac:dyDescent="0.25">
      <c r="A552" s="25"/>
      <c r="B552" s="13" t="s">
        <v>11</v>
      </c>
      <c r="C552" s="14">
        <f>((((((+C553+C554))))))</f>
        <v>604925.38464999991</v>
      </c>
      <c r="D552" s="14">
        <f>((((((+D553+D554))))))</f>
        <v>587512.37265000003</v>
      </c>
      <c r="E552" s="14">
        <f>((((((+E553+E554))))))</f>
        <v>486573.14423000003</v>
      </c>
    </row>
    <row r="553" spans="1:5" ht="15" customHeight="1" x14ac:dyDescent="0.25">
      <c r="A553" s="24"/>
      <c r="B553" s="49" t="s">
        <v>6</v>
      </c>
      <c r="C553" s="16">
        <v>604925.38464999991</v>
      </c>
      <c r="D553" s="16">
        <v>587512.37265000003</v>
      </c>
      <c r="E553" s="16">
        <v>486573.14423000003</v>
      </c>
    </row>
    <row r="554" spans="1:5" ht="15" x14ac:dyDescent="0.25">
      <c r="A554" s="24"/>
      <c r="B554" s="49" t="s">
        <v>7</v>
      </c>
      <c r="C554" s="16">
        <v>0</v>
      </c>
      <c r="D554" s="16">
        <v>0</v>
      </c>
      <c r="E554" s="16">
        <v>0</v>
      </c>
    </row>
    <row r="555" spans="1:5" ht="15" x14ac:dyDescent="0.25">
      <c r="A555" s="25" t="s">
        <v>158</v>
      </c>
      <c r="B555" s="13"/>
      <c r="C555" s="14">
        <f>((+C556))</f>
        <v>60459.1</v>
      </c>
      <c r="D555" s="14">
        <f t="shared" ref="D555:E555" si="22">((+D556))</f>
        <v>51279.754049999996</v>
      </c>
      <c r="E555" s="14">
        <f t="shared" si="22"/>
        <v>41473.491619999979</v>
      </c>
    </row>
    <row r="556" spans="1:5" ht="15" x14ac:dyDescent="0.25">
      <c r="A556" s="25"/>
      <c r="B556" s="13" t="s">
        <v>11</v>
      </c>
      <c r="C556" s="14">
        <f>((((((+C557+C558))))))</f>
        <v>60459.1</v>
      </c>
      <c r="D556" s="14">
        <f>((((((+D557+D558))))))</f>
        <v>51279.754049999996</v>
      </c>
      <c r="E556" s="14">
        <f>((((((+E557+E558))))))</f>
        <v>41473.491619999979</v>
      </c>
    </row>
    <row r="557" spans="1:5" ht="15" x14ac:dyDescent="0.25">
      <c r="A557" s="24"/>
      <c r="B557" s="49" t="s">
        <v>6</v>
      </c>
      <c r="C557" s="16">
        <v>60459.1</v>
      </c>
      <c r="D557" s="16">
        <v>51279.754049999996</v>
      </c>
      <c r="E557" s="16">
        <v>41473.491619999979</v>
      </c>
    </row>
    <row r="558" spans="1:5" ht="15" x14ac:dyDescent="0.25">
      <c r="A558" s="24"/>
      <c r="B558" s="49" t="s">
        <v>7</v>
      </c>
      <c r="C558" s="16">
        <v>0</v>
      </c>
      <c r="D558" s="16">
        <v>0</v>
      </c>
      <c r="E558" s="16">
        <v>0</v>
      </c>
    </row>
    <row r="559" spans="1:5" ht="15" x14ac:dyDescent="0.25">
      <c r="A559" s="26" t="s">
        <v>159</v>
      </c>
      <c r="B559" s="10"/>
      <c r="C559" s="11">
        <f>((+C560))</f>
        <v>22045.8</v>
      </c>
      <c r="D559" s="11">
        <f t="shared" ref="D559:E559" si="23">((+D560))</f>
        <v>22045.8</v>
      </c>
      <c r="E559" s="11">
        <f t="shared" si="23"/>
        <v>22045.8</v>
      </c>
    </row>
    <row r="560" spans="1:5" ht="15" x14ac:dyDescent="0.25">
      <c r="A560" s="25"/>
      <c r="B560" s="13" t="s">
        <v>11</v>
      </c>
      <c r="C560" s="14">
        <f>((((((+C561+C562))))))</f>
        <v>22045.8</v>
      </c>
      <c r="D560" s="14">
        <f>((((((+D561+D562))))))</f>
        <v>22045.8</v>
      </c>
      <c r="E560" s="14">
        <f>((((((+E561+E562))))))</f>
        <v>22045.8</v>
      </c>
    </row>
    <row r="561" spans="1:5" ht="15" x14ac:dyDescent="0.25">
      <c r="A561" s="23"/>
      <c r="B561" s="50" t="s">
        <v>6</v>
      </c>
      <c r="C561" s="18">
        <v>22045.8</v>
      </c>
      <c r="D561" s="18">
        <v>22045.8</v>
      </c>
      <c r="E561" s="18">
        <v>22045.8</v>
      </c>
    </row>
    <row r="562" spans="1:5" ht="15" x14ac:dyDescent="0.25">
      <c r="A562" s="24"/>
      <c r="B562" s="49" t="s">
        <v>7</v>
      </c>
      <c r="C562" s="16">
        <v>0</v>
      </c>
      <c r="D562" s="16">
        <v>0</v>
      </c>
      <c r="E562" s="16">
        <v>0</v>
      </c>
    </row>
    <row r="563" spans="1:5" ht="15" x14ac:dyDescent="0.25">
      <c r="A563" s="26" t="s">
        <v>160</v>
      </c>
      <c r="B563" s="10"/>
      <c r="C563" s="11">
        <f>((+C564))</f>
        <v>226879.20558000001</v>
      </c>
      <c r="D563" s="11">
        <f t="shared" ref="D563:E563" si="24">((+D564))</f>
        <v>226879.20558000001</v>
      </c>
      <c r="E563" s="11">
        <f t="shared" si="24"/>
        <v>211741.69341999994</v>
      </c>
    </row>
    <row r="564" spans="1:5" ht="15" x14ac:dyDescent="0.25">
      <c r="A564" s="25"/>
      <c r="B564" s="13" t="s">
        <v>11</v>
      </c>
      <c r="C564" s="14">
        <f>((((((+C565+C566))))))</f>
        <v>226879.20558000001</v>
      </c>
      <c r="D564" s="14">
        <f>((((((+D565+D566))))))</f>
        <v>226879.20558000001</v>
      </c>
      <c r="E564" s="14">
        <f>((((((+E565+E566))))))</f>
        <v>211741.69341999994</v>
      </c>
    </row>
    <row r="565" spans="1:5" ht="15" x14ac:dyDescent="0.25">
      <c r="A565" s="24"/>
      <c r="B565" s="49" t="s">
        <v>6</v>
      </c>
      <c r="C565" s="16">
        <v>217483.06018</v>
      </c>
      <c r="D565" s="16">
        <v>217483.06018</v>
      </c>
      <c r="E565" s="16">
        <v>202345.54803999994</v>
      </c>
    </row>
    <row r="566" spans="1:5" ht="15" x14ac:dyDescent="0.25">
      <c r="A566" s="24"/>
      <c r="B566" s="49" t="s">
        <v>7</v>
      </c>
      <c r="C566" s="16">
        <v>9396.1454000000012</v>
      </c>
      <c r="D566" s="16">
        <v>9396.1454000000012</v>
      </c>
      <c r="E566" s="16">
        <v>9396.1453799999981</v>
      </c>
    </row>
    <row r="567" spans="1:5" ht="15" x14ac:dyDescent="0.25">
      <c r="A567" s="25" t="s">
        <v>161</v>
      </c>
      <c r="B567" s="13"/>
      <c r="C567" s="14">
        <f>((+C568))</f>
        <v>103179.99884</v>
      </c>
      <c r="D567" s="14">
        <f t="shared" ref="D567:E567" si="25">((+D568))</f>
        <v>96290.406080000001</v>
      </c>
      <c r="E567" s="14">
        <f t="shared" si="25"/>
        <v>96290.406080000001</v>
      </c>
    </row>
    <row r="568" spans="1:5" ht="15" x14ac:dyDescent="0.25">
      <c r="A568" s="25"/>
      <c r="B568" s="13" t="s">
        <v>11</v>
      </c>
      <c r="C568" s="14">
        <f>((((((+C569+C570))))))</f>
        <v>103179.99884</v>
      </c>
      <c r="D568" s="14">
        <f>((((((+D569+D570))))))</f>
        <v>96290.406080000001</v>
      </c>
      <c r="E568" s="14">
        <f>((((((+E569+E570))))))</f>
        <v>96290.406080000001</v>
      </c>
    </row>
    <row r="569" spans="1:5" ht="15" x14ac:dyDescent="0.25">
      <c r="A569" s="24"/>
      <c r="B569" s="49" t="s">
        <v>6</v>
      </c>
      <c r="C569" s="16">
        <v>103179.99884</v>
      </c>
      <c r="D569" s="16">
        <v>96290.406080000001</v>
      </c>
      <c r="E569" s="16">
        <v>96290.406080000001</v>
      </c>
    </row>
    <row r="570" spans="1:5" ht="15" x14ac:dyDescent="0.25">
      <c r="A570" s="24"/>
      <c r="B570" s="49" t="s">
        <v>7</v>
      </c>
      <c r="C570" s="16">
        <v>0</v>
      </c>
      <c r="D570" s="16">
        <v>0</v>
      </c>
      <c r="E570" s="16">
        <v>0</v>
      </c>
    </row>
    <row r="571" spans="1:5" ht="15" x14ac:dyDescent="0.25">
      <c r="A571" s="25" t="s">
        <v>247</v>
      </c>
      <c r="B571" s="13"/>
      <c r="C571" s="14">
        <f>((+C572))</f>
        <v>18887153.217</v>
      </c>
      <c r="D571" s="14">
        <f t="shared" ref="D571:E571" si="26">((+D572))</f>
        <v>18761541.421150003</v>
      </c>
      <c r="E571" s="14">
        <f t="shared" si="26"/>
        <v>18761541.421150003</v>
      </c>
    </row>
    <row r="572" spans="1:5" ht="15" x14ac:dyDescent="0.25">
      <c r="A572" s="25"/>
      <c r="B572" s="13" t="s">
        <v>11</v>
      </c>
      <c r="C572" s="14">
        <f>((((((+C573+C574))))))</f>
        <v>18887153.217</v>
      </c>
      <c r="D572" s="14">
        <f>((((((+D573+D574))))))</f>
        <v>18761541.421150003</v>
      </c>
      <c r="E572" s="14">
        <f>((((((+E573+E574))))))</f>
        <v>18761541.421150003</v>
      </c>
    </row>
    <row r="573" spans="1:5" ht="15" x14ac:dyDescent="0.25">
      <c r="A573" s="24"/>
      <c r="B573" s="49" t="s">
        <v>6</v>
      </c>
      <c r="C573" s="16">
        <v>18887153.217</v>
      </c>
      <c r="D573" s="16">
        <v>18761541.421150003</v>
      </c>
      <c r="E573" s="16">
        <v>18761541.421150003</v>
      </c>
    </row>
    <row r="574" spans="1:5" ht="15" x14ac:dyDescent="0.25">
      <c r="A574" s="24"/>
      <c r="B574" s="49" t="s">
        <v>7</v>
      </c>
      <c r="C574" s="16">
        <v>0</v>
      </c>
      <c r="D574" s="16">
        <v>0</v>
      </c>
      <c r="E574" s="16">
        <v>0</v>
      </c>
    </row>
    <row r="575" spans="1:5" ht="15" x14ac:dyDescent="0.25">
      <c r="A575" s="25" t="s">
        <v>162</v>
      </c>
      <c r="B575" s="13"/>
      <c r="C575" s="14">
        <f>((+C576))</f>
        <v>5913</v>
      </c>
      <c r="D575" s="14">
        <f t="shared" ref="D575:E575" si="27">((+D576))</f>
        <v>5797.0540000000001</v>
      </c>
      <c r="E575" s="14">
        <f t="shared" si="27"/>
        <v>4592.8822</v>
      </c>
    </row>
    <row r="576" spans="1:5" ht="15" x14ac:dyDescent="0.25">
      <c r="A576" s="25"/>
      <c r="B576" s="13" t="s">
        <v>11</v>
      </c>
      <c r="C576" s="14">
        <f>((((((+C577+C578))))))</f>
        <v>5913</v>
      </c>
      <c r="D576" s="14">
        <f>((((((+D577+D578))))))</f>
        <v>5797.0540000000001</v>
      </c>
      <c r="E576" s="14">
        <f>((((((+E577+E578))))))</f>
        <v>4592.8822</v>
      </c>
    </row>
    <row r="577" spans="1:5" ht="15" x14ac:dyDescent="0.25">
      <c r="A577" s="24"/>
      <c r="B577" s="49" t="s">
        <v>6</v>
      </c>
      <c r="C577" s="16">
        <v>5913</v>
      </c>
      <c r="D577" s="16">
        <v>5797.0540000000001</v>
      </c>
      <c r="E577" s="16">
        <v>4592.8822</v>
      </c>
    </row>
    <row r="578" spans="1:5" ht="15" x14ac:dyDescent="0.25">
      <c r="A578" s="24"/>
      <c r="B578" s="49" t="s">
        <v>7</v>
      </c>
      <c r="C578" s="16">
        <v>0</v>
      </c>
      <c r="D578" s="16">
        <v>0</v>
      </c>
      <c r="E578" s="16">
        <v>0</v>
      </c>
    </row>
    <row r="579" spans="1:5" ht="15" x14ac:dyDescent="0.25">
      <c r="A579" s="26" t="s">
        <v>163</v>
      </c>
      <c r="B579" s="10"/>
      <c r="C579" s="11">
        <f>((+C580+C583+C586+C589+C592+C595+C598+C601+C604+C607+C610+C613+C616+C619+C622+C625+C628+C631+C634+C637+C640+C643+C646+C649+C652+C655))</f>
        <v>789764.64695000008</v>
      </c>
      <c r="D579" s="11">
        <f t="shared" ref="D579:E579" si="28">((+D580+D583+D586+D589+D592+D595+D598+D601+D604+D607+D610+D613+D616+D619+D622+D625+D628+D631+D634+D637+D640+D643+D646+D649+D652+D655))</f>
        <v>625199.17171000002</v>
      </c>
      <c r="E579" s="11">
        <f t="shared" si="28"/>
        <v>512156.60655000008</v>
      </c>
    </row>
    <row r="580" spans="1:5" ht="15" x14ac:dyDescent="0.25">
      <c r="A580" s="25"/>
      <c r="B580" s="13" t="s">
        <v>164</v>
      </c>
      <c r="C580" s="14">
        <f>((((((+C581+C582))))))</f>
        <v>1916.6987900000001</v>
      </c>
      <c r="D580" s="14">
        <f>((((((+D581+D582))))))</f>
        <v>1916.6987900000001</v>
      </c>
      <c r="E580" s="14">
        <f>((((((+E581+E582))))))</f>
        <v>1916.6990000000001</v>
      </c>
    </row>
    <row r="581" spans="1:5" ht="15" x14ac:dyDescent="0.25">
      <c r="A581" s="24"/>
      <c r="B581" s="49" t="s">
        <v>6</v>
      </c>
      <c r="C581" s="16">
        <v>1916.6987900000001</v>
      </c>
      <c r="D581" s="16">
        <v>1916.6987900000001</v>
      </c>
      <c r="E581" s="16">
        <v>1916.6990000000001</v>
      </c>
    </row>
    <row r="582" spans="1:5" ht="15" x14ac:dyDescent="0.25">
      <c r="A582" s="24"/>
      <c r="B582" s="49" t="s">
        <v>7</v>
      </c>
      <c r="C582" s="16">
        <v>0</v>
      </c>
      <c r="D582" s="16">
        <v>0</v>
      </c>
      <c r="E582" s="16">
        <v>0</v>
      </c>
    </row>
    <row r="583" spans="1:5" ht="15" customHeight="1" x14ac:dyDescent="0.25">
      <c r="A583" s="25"/>
      <c r="B583" s="13" t="s">
        <v>165</v>
      </c>
      <c r="C583" s="14">
        <f>((((((+C584+C585))))))</f>
        <v>5371</v>
      </c>
      <c r="D583" s="14">
        <f>((((((+D584+D585))))))</f>
        <v>5370.9668499999998</v>
      </c>
      <c r="E583" s="14">
        <f>((((((+E584+E585))))))</f>
        <v>4873.2470499999999</v>
      </c>
    </row>
    <row r="584" spans="1:5" ht="15" x14ac:dyDescent="0.25">
      <c r="A584" s="24"/>
      <c r="B584" s="49" t="s">
        <v>6</v>
      </c>
      <c r="C584" s="16">
        <v>5371</v>
      </c>
      <c r="D584" s="16">
        <v>5370.9668499999998</v>
      </c>
      <c r="E584" s="16">
        <v>4873.2470499999999</v>
      </c>
    </row>
    <row r="585" spans="1:5" ht="15" x14ac:dyDescent="0.25">
      <c r="A585" s="24"/>
      <c r="B585" s="49" t="s">
        <v>7</v>
      </c>
      <c r="C585" s="16">
        <v>0</v>
      </c>
      <c r="D585" s="16">
        <v>0</v>
      </c>
      <c r="E585" s="16">
        <v>0</v>
      </c>
    </row>
    <row r="586" spans="1:5" ht="15" x14ac:dyDescent="0.25">
      <c r="A586" s="25"/>
      <c r="B586" s="13" t="s">
        <v>166</v>
      </c>
      <c r="C586" s="14">
        <f>((((((+C587+C588))))))</f>
        <v>96694.349000000002</v>
      </c>
      <c r="D586" s="14">
        <f>((((((+D587+D588))))))</f>
        <v>74424.403000000006</v>
      </c>
      <c r="E586" s="14">
        <f>((((((+E587+E588))))))</f>
        <v>59424.387999999999</v>
      </c>
    </row>
    <row r="587" spans="1:5" ht="15" x14ac:dyDescent="0.25">
      <c r="A587" s="24"/>
      <c r="B587" s="49" t="s">
        <v>6</v>
      </c>
      <c r="C587" s="16">
        <v>96694.349000000002</v>
      </c>
      <c r="D587" s="16">
        <v>74424.403000000006</v>
      </c>
      <c r="E587" s="16">
        <v>59424.387999999999</v>
      </c>
    </row>
    <row r="588" spans="1:5" ht="15" x14ac:dyDescent="0.25">
      <c r="A588" s="24"/>
      <c r="B588" s="49" t="s">
        <v>7</v>
      </c>
      <c r="C588" s="16">
        <v>0</v>
      </c>
      <c r="D588" s="16">
        <v>0</v>
      </c>
      <c r="E588" s="16">
        <v>0</v>
      </c>
    </row>
    <row r="589" spans="1:5" ht="15" x14ac:dyDescent="0.25">
      <c r="A589" s="25"/>
      <c r="B589" s="13" t="s">
        <v>167</v>
      </c>
      <c r="C589" s="14">
        <f>((((((+C590+C591))))))</f>
        <v>293.44358</v>
      </c>
      <c r="D589" s="14">
        <f>((((((+D590+D591))))))</f>
        <v>293.44400000000002</v>
      </c>
      <c r="E589" s="14">
        <f>((((((+E590+E591))))))</f>
        <v>291.09264000000002</v>
      </c>
    </row>
    <row r="590" spans="1:5" ht="15" x14ac:dyDescent="0.25">
      <c r="A590" s="24"/>
      <c r="B590" s="49" t="s">
        <v>6</v>
      </c>
      <c r="C590" s="16">
        <v>293.44358</v>
      </c>
      <c r="D590" s="16">
        <v>293.44400000000002</v>
      </c>
      <c r="E590" s="16">
        <v>291.09264000000002</v>
      </c>
    </row>
    <row r="591" spans="1:5" ht="15" x14ac:dyDescent="0.25">
      <c r="A591" s="24"/>
      <c r="B591" s="49" t="s">
        <v>7</v>
      </c>
      <c r="C591" s="16">
        <v>0</v>
      </c>
      <c r="D591" s="16">
        <v>0</v>
      </c>
      <c r="E591" s="16">
        <v>0</v>
      </c>
    </row>
    <row r="592" spans="1:5" ht="15" x14ac:dyDescent="0.25">
      <c r="A592" s="25"/>
      <c r="B592" s="13" t="s">
        <v>168</v>
      </c>
      <c r="C592" s="14">
        <f>((((((+C593+C594))))))</f>
        <v>14572.45</v>
      </c>
      <c r="D592" s="14">
        <f>((((((+D593+D594))))))</f>
        <v>14572.45</v>
      </c>
      <c r="E592" s="14">
        <f>((((((+E593+E594))))))</f>
        <v>14412.001</v>
      </c>
    </row>
    <row r="593" spans="1:5" ht="15" x14ac:dyDescent="0.25">
      <c r="A593" s="24"/>
      <c r="B593" s="49" t="s">
        <v>6</v>
      </c>
      <c r="C593" s="16">
        <v>14572.45</v>
      </c>
      <c r="D593" s="16">
        <v>14572.45</v>
      </c>
      <c r="E593" s="16">
        <v>14412.001</v>
      </c>
    </row>
    <row r="594" spans="1:5" ht="15" x14ac:dyDescent="0.25">
      <c r="A594" s="24"/>
      <c r="B594" s="49" t="s">
        <v>7</v>
      </c>
      <c r="C594" s="16">
        <v>0</v>
      </c>
      <c r="D594" s="16">
        <v>0</v>
      </c>
      <c r="E594" s="16">
        <v>0</v>
      </c>
    </row>
    <row r="595" spans="1:5" ht="15" x14ac:dyDescent="0.25">
      <c r="A595" s="25"/>
      <c r="B595" s="13" t="s">
        <v>169</v>
      </c>
      <c r="C595" s="14">
        <f>((((((+C596+C597))))))</f>
        <v>14500</v>
      </c>
      <c r="D595" s="14">
        <f>((((((+D596+D597))))))</f>
        <v>14500</v>
      </c>
      <c r="E595" s="14">
        <f>((((((+E596+E597))))))</f>
        <v>14241.178449999999</v>
      </c>
    </row>
    <row r="596" spans="1:5" ht="15" x14ac:dyDescent="0.25">
      <c r="A596" s="24"/>
      <c r="B596" s="49" t="s">
        <v>6</v>
      </c>
      <c r="C596" s="16">
        <v>14500</v>
      </c>
      <c r="D596" s="16">
        <v>14500</v>
      </c>
      <c r="E596" s="16">
        <v>14241.178449999999</v>
      </c>
    </row>
    <row r="597" spans="1:5" ht="15" x14ac:dyDescent="0.25">
      <c r="A597" s="24"/>
      <c r="B597" s="49" t="s">
        <v>7</v>
      </c>
      <c r="C597" s="16">
        <v>0</v>
      </c>
      <c r="D597" s="16">
        <v>0</v>
      </c>
      <c r="E597" s="16">
        <v>0</v>
      </c>
    </row>
    <row r="598" spans="1:5" ht="15" x14ac:dyDescent="0.25">
      <c r="A598" s="25"/>
      <c r="B598" s="13" t="s">
        <v>170</v>
      </c>
      <c r="C598" s="14">
        <f>((((((+C599+C600))))))</f>
        <v>5185.4790000000003</v>
      </c>
      <c r="D598" s="14">
        <f>((((((+D599+D600))))))</f>
        <v>5185.4790000000003</v>
      </c>
      <c r="E598" s="14">
        <f>((((((+E599+E600))))))</f>
        <v>5185.4790000000003</v>
      </c>
    </row>
    <row r="599" spans="1:5" ht="15" x14ac:dyDescent="0.25">
      <c r="A599" s="24"/>
      <c r="B599" s="49" t="s">
        <v>6</v>
      </c>
      <c r="C599" s="16">
        <v>5185.4790000000003</v>
      </c>
      <c r="D599" s="16">
        <v>5185.4790000000003</v>
      </c>
      <c r="E599" s="16">
        <v>5185.4790000000003</v>
      </c>
    </row>
    <row r="600" spans="1:5" ht="15" x14ac:dyDescent="0.25">
      <c r="A600" s="24"/>
      <c r="B600" s="49" t="s">
        <v>7</v>
      </c>
      <c r="C600" s="16">
        <v>0</v>
      </c>
      <c r="D600" s="16">
        <v>0</v>
      </c>
      <c r="E600" s="16">
        <v>0</v>
      </c>
    </row>
    <row r="601" spans="1:5" ht="25.5" x14ac:dyDescent="0.25">
      <c r="A601" s="25"/>
      <c r="B601" s="13" t="s">
        <v>171</v>
      </c>
      <c r="C601" s="14">
        <f>((((((+C602+C603))))))</f>
        <v>77808.192500000005</v>
      </c>
      <c r="D601" s="14">
        <f>((((((+D602+D603))))))</f>
        <v>64457.686700000006</v>
      </c>
      <c r="E601" s="14">
        <f>((((((+E602+E603))))))</f>
        <v>61738.738549999995</v>
      </c>
    </row>
    <row r="602" spans="1:5" ht="15" x14ac:dyDescent="0.25">
      <c r="A602" s="24"/>
      <c r="B602" s="49" t="s">
        <v>6</v>
      </c>
      <c r="C602" s="16">
        <v>77808.192500000005</v>
      </c>
      <c r="D602" s="16">
        <v>64457.686700000006</v>
      </c>
      <c r="E602" s="16">
        <v>61738.738549999995</v>
      </c>
    </row>
    <row r="603" spans="1:5" ht="15" x14ac:dyDescent="0.25">
      <c r="A603" s="24"/>
      <c r="B603" s="49" t="s">
        <v>7</v>
      </c>
      <c r="C603" s="16">
        <v>0</v>
      </c>
      <c r="D603" s="16">
        <v>0</v>
      </c>
      <c r="E603" s="16">
        <v>0</v>
      </c>
    </row>
    <row r="604" spans="1:5" ht="15" x14ac:dyDescent="0.25">
      <c r="A604" s="25"/>
      <c r="B604" s="13" t="s">
        <v>172</v>
      </c>
      <c r="C604" s="14">
        <f>((((((+C605+C606))))))</f>
        <v>4388.7560000000003</v>
      </c>
      <c r="D604" s="14">
        <f>((((((+D605+D606))))))</f>
        <v>4388.7560000000003</v>
      </c>
      <c r="E604" s="14">
        <f>((((((+E605+E606))))))</f>
        <v>4388.7560000000003</v>
      </c>
    </row>
    <row r="605" spans="1:5" ht="15" x14ac:dyDescent="0.25">
      <c r="A605" s="24"/>
      <c r="B605" s="49" t="s">
        <v>6</v>
      </c>
      <c r="C605" s="16">
        <v>4388.7560000000003</v>
      </c>
      <c r="D605" s="16">
        <v>4388.7560000000003</v>
      </c>
      <c r="E605" s="16">
        <v>4388.7560000000003</v>
      </c>
    </row>
    <row r="606" spans="1:5" ht="15" x14ac:dyDescent="0.25">
      <c r="A606" s="24"/>
      <c r="B606" s="49" t="s">
        <v>7</v>
      </c>
      <c r="C606" s="16">
        <v>0</v>
      </c>
      <c r="D606" s="16">
        <v>0</v>
      </c>
      <c r="E606" s="16">
        <v>0</v>
      </c>
    </row>
    <row r="607" spans="1:5" ht="25.5" x14ac:dyDescent="0.25">
      <c r="A607" s="25"/>
      <c r="B607" s="13" t="s">
        <v>173</v>
      </c>
      <c r="C607" s="14">
        <f>((((((+C608+C609))))))</f>
        <v>8465.9145900000003</v>
      </c>
      <c r="D607" s="14">
        <f>((((((+D608+D609))))))</f>
        <v>8465.9145900000003</v>
      </c>
      <c r="E607" s="14">
        <f>((((((+E608+E609))))))</f>
        <v>8039.23056</v>
      </c>
    </row>
    <row r="608" spans="1:5" ht="15" x14ac:dyDescent="0.25">
      <c r="A608" s="24"/>
      <c r="B608" s="49" t="s">
        <v>6</v>
      </c>
      <c r="C608" s="16">
        <v>8465.9145900000003</v>
      </c>
      <c r="D608" s="16">
        <v>8465.9145900000003</v>
      </c>
      <c r="E608" s="16">
        <v>8039.23056</v>
      </c>
    </row>
    <row r="609" spans="1:5" ht="15" x14ac:dyDescent="0.25">
      <c r="A609" s="24"/>
      <c r="B609" s="49" t="s">
        <v>7</v>
      </c>
      <c r="C609" s="16">
        <v>0</v>
      </c>
      <c r="D609" s="16">
        <v>0</v>
      </c>
      <c r="E609" s="16">
        <v>0</v>
      </c>
    </row>
    <row r="610" spans="1:5" ht="15" x14ac:dyDescent="0.25">
      <c r="A610" s="25"/>
      <c r="B610" s="13" t="s">
        <v>174</v>
      </c>
      <c r="C610" s="14">
        <f>((((((+C611+C612))))))</f>
        <v>32691.541000000001</v>
      </c>
      <c r="D610" s="14">
        <f>((((((+D611+D612))))))</f>
        <v>26016.550130000003</v>
      </c>
      <c r="E610" s="14">
        <f>((((((+E611+E612))))))</f>
        <v>22792.878639999999</v>
      </c>
    </row>
    <row r="611" spans="1:5" ht="15" x14ac:dyDescent="0.25">
      <c r="A611" s="23"/>
      <c r="B611" s="50" t="s">
        <v>6</v>
      </c>
      <c r="C611" s="18">
        <v>32691.541000000001</v>
      </c>
      <c r="D611" s="18">
        <v>26016.550130000003</v>
      </c>
      <c r="E611" s="18">
        <v>22792.878639999999</v>
      </c>
    </row>
    <row r="612" spans="1:5" ht="15" x14ac:dyDescent="0.25">
      <c r="A612" s="24"/>
      <c r="B612" s="49" t="s">
        <v>7</v>
      </c>
      <c r="C612" s="16">
        <v>0</v>
      </c>
      <c r="D612" s="16">
        <v>0</v>
      </c>
      <c r="E612" s="16">
        <v>0</v>
      </c>
    </row>
    <row r="613" spans="1:5" ht="15" x14ac:dyDescent="0.25">
      <c r="A613" s="25"/>
      <c r="B613" s="13" t="s">
        <v>175</v>
      </c>
      <c r="C613" s="14">
        <f>((((((+C614+C615))))))</f>
        <v>9280.9470499999989</v>
      </c>
      <c r="D613" s="14">
        <f>((((((+D614+D615))))))</f>
        <v>9280.4969999999994</v>
      </c>
      <c r="E613" s="14">
        <f>((((((+E614+E615))))))</f>
        <v>9280.4969999999994</v>
      </c>
    </row>
    <row r="614" spans="1:5" ht="15" x14ac:dyDescent="0.25">
      <c r="A614" s="24"/>
      <c r="B614" s="49" t="s">
        <v>6</v>
      </c>
      <c r="C614" s="16">
        <v>9280.9470499999989</v>
      </c>
      <c r="D614" s="16">
        <v>9280.4969999999994</v>
      </c>
      <c r="E614" s="16">
        <v>9280.4969999999994</v>
      </c>
    </row>
    <row r="615" spans="1:5" ht="15" x14ac:dyDescent="0.25">
      <c r="A615" s="24"/>
      <c r="B615" s="49" t="s">
        <v>7</v>
      </c>
      <c r="C615" s="16">
        <v>0</v>
      </c>
      <c r="D615" s="16">
        <v>0</v>
      </c>
      <c r="E615" s="16">
        <v>0</v>
      </c>
    </row>
    <row r="616" spans="1:5" ht="15" x14ac:dyDescent="0.25">
      <c r="A616" s="25"/>
      <c r="B616" s="13" t="s">
        <v>176</v>
      </c>
      <c r="C616" s="14">
        <f>((((((+C617+C618))))))</f>
        <v>13578.265289999999</v>
      </c>
      <c r="D616" s="14">
        <f>((((((+D617+D618))))))</f>
        <v>13578.265459999999</v>
      </c>
      <c r="E616" s="14">
        <f>((((((+E617+E618))))))</f>
        <v>12967.67547</v>
      </c>
    </row>
    <row r="617" spans="1:5" ht="15" x14ac:dyDescent="0.25">
      <c r="A617" s="24"/>
      <c r="B617" s="49" t="s">
        <v>6</v>
      </c>
      <c r="C617" s="16">
        <v>13578.265289999999</v>
      </c>
      <c r="D617" s="16">
        <v>13578.265459999999</v>
      </c>
      <c r="E617" s="16">
        <v>12967.67547</v>
      </c>
    </row>
    <row r="618" spans="1:5" ht="15" x14ac:dyDescent="0.25">
      <c r="A618" s="24"/>
      <c r="B618" s="49" t="s">
        <v>7</v>
      </c>
      <c r="C618" s="16">
        <v>0</v>
      </c>
      <c r="D618" s="16">
        <v>0</v>
      </c>
      <c r="E618" s="16">
        <v>0</v>
      </c>
    </row>
    <row r="619" spans="1:5" ht="15" x14ac:dyDescent="0.25">
      <c r="A619" s="25"/>
      <c r="B619" s="13" t="s">
        <v>177</v>
      </c>
      <c r="C619" s="14">
        <f>((((((+C620+C621))))))</f>
        <v>3459.252</v>
      </c>
      <c r="D619" s="14">
        <f>((((((+D620+D621))))))</f>
        <v>395.10060999999996</v>
      </c>
      <c r="E619" s="14">
        <f>((((((+E620+E621))))))</f>
        <v>392.21767999999997</v>
      </c>
    </row>
    <row r="620" spans="1:5" ht="15" x14ac:dyDescent="0.25">
      <c r="A620" s="24"/>
      <c r="B620" s="49" t="s">
        <v>6</v>
      </c>
      <c r="C620" s="16">
        <v>3459.252</v>
      </c>
      <c r="D620" s="16">
        <v>395.10060999999996</v>
      </c>
      <c r="E620" s="16">
        <v>392.21767999999997</v>
      </c>
    </row>
    <row r="621" spans="1:5" ht="15" x14ac:dyDescent="0.25">
      <c r="A621" s="24"/>
      <c r="B621" s="49" t="s">
        <v>7</v>
      </c>
      <c r="C621" s="16">
        <v>0</v>
      </c>
      <c r="D621" s="16">
        <v>0</v>
      </c>
      <c r="E621" s="16">
        <v>0</v>
      </c>
    </row>
    <row r="622" spans="1:5" ht="15" x14ac:dyDescent="0.25">
      <c r="A622" s="25"/>
      <c r="B622" s="13" t="s">
        <v>178</v>
      </c>
      <c r="C622" s="14">
        <f>((((((+C623+C624))))))</f>
        <v>112682.14046</v>
      </c>
      <c r="D622" s="14">
        <f>((((((+D623+D624))))))</f>
        <v>112682.14046</v>
      </c>
      <c r="E622" s="14">
        <f>((((((+E623+E624))))))</f>
        <v>86367.561269999991</v>
      </c>
    </row>
    <row r="623" spans="1:5" ht="15" x14ac:dyDescent="0.25">
      <c r="A623" s="24"/>
      <c r="B623" s="49" t="s">
        <v>6</v>
      </c>
      <c r="C623" s="16">
        <v>112682.14046</v>
      </c>
      <c r="D623" s="16">
        <v>112682.14046</v>
      </c>
      <c r="E623" s="16">
        <v>86367.561269999991</v>
      </c>
    </row>
    <row r="624" spans="1:5" ht="15" x14ac:dyDescent="0.25">
      <c r="A624" s="24"/>
      <c r="B624" s="49" t="s">
        <v>7</v>
      </c>
      <c r="C624" s="16">
        <v>0</v>
      </c>
      <c r="D624" s="16">
        <v>0</v>
      </c>
      <c r="E624" s="16">
        <v>0</v>
      </c>
    </row>
    <row r="625" spans="1:5" ht="15" x14ac:dyDescent="0.25">
      <c r="A625" s="25"/>
      <c r="B625" s="13" t="s">
        <v>179</v>
      </c>
      <c r="C625" s="14">
        <f>((((((+C626+C627))))))</f>
        <v>7991.4759999999997</v>
      </c>
      <c r="D625" s="14">
        <f>((((((+D626+D627))))))</f>
        <v>7991.4750000000004</v>
      </c>
      <c r="E625" s="14">
        <f>((((((+E626+E627))))))</f>
        <v>7991.4750000000004</v>
      </c>
    </row>
    <row r="626" spans="1:5" ht="15" x14ac:dyDescent="0.25">
      <c r="A626" s="24"/>
      <c r="B626" s="49" t="s">
        <v>6</v>
      </c>
      <c r="C626" s="16">
        <v>7991.4759999999997</v>
      </c>
      <c r="D626" s="16">
        <v>7991.4750000000004</v>
      </c>
      <c r="E626" s="16">
        <v>7991.4750000000004</v>
      </c>
    </row>
    <row r="627" spans="1:5" ht="15" x14ac:dyDescent="0.25">
      <c r="A627" s="24"/>
      <c r="B627" s="49" t="s">
        <v>7</v>
      </c>
      <c r="C627" s="16">
        <v>0</v>
      </c>
      <c r="D627" s="16">
        <v>0</v>
      </c>
      <c r="E627" s="16">
        <v>0</v>
      </c>
    </row>
    <row r="628" spans="1:5" ht="15" x14ac:dyDescent="0.25">
      <c r="A628" s="25"/>
      <c r="B628" s="13" t="s">
        <v>180</v>
      </c>
      <c r="C628" s="14">
        <f>((((((+C629+C630))))))</f>
        <v>851.1</v>
      </c>
      <c r="D628" s="14">
        <f>((((((+D629+D630))))))</f>
        <v>851.1</v>
      </c>
      <c r="E628" s="14">
        <f>((((((+E629+E630))))))</f>
        <v>413.46199999999999</v>
      </c>
    </row>
    <row r="629" spans="1:5" ht="15" x14ac:dyDescent="0.25">
      <c r="A629" s="24"/>
      <c r="B629" s="49" t="s">
        <v>6</v>
      </c>
      <c r="C629" s="16">
        <v>851.1</v>
      </c>
      <c r="D629" s="16">
        <v>851.1</v>
      </c>
      <c r="E629" s="16">
        <v>413.46199999999999</v>
      </c>
    </row>
    <row r="630" spans="1:5" ht="15" x14ac:dyDescent="0.25">
      <c r="A630" s="24"/>
      <c r="B630" s="49" t="s">
        <v>7</v>
      </c>
      <c r="C630" s="16">
        <v>0</v>
      </c>
      <c r="D630" s="16">
        <v>0</v>
      </c>
      <c r="E630" s="16">
        <v>0</v>
      </c>
    </row>
    <row r="631" spans="1:5" ht="15" x14ac:dyDescent="0.25">
      <c r="A631" s="25"/>
      <c r="B631" s="13" t="s">
        <v>181</v>
      </c>
      <c r="C631" s="14">
        <f>((((((+C632+C633))))))</f>
        <v>7208.9390300000005</v>
      </c>
      <c r="D631" s="14">
        <f>((((((+D632+D633))))))</f>
        <v>7208.9390300000005</v>
      </c>
      <c r="E631" s="14">
        <f>((((((+E632+E633))))))</f>
        <v>7208.9390300000005</v>
      </c>
    </row>
    <row r="632" spans="1:5" ht="15" x14ac:dyDescent="0.25">
      <c r="A632" s="24"/>
      <c r="B632" s="49" t="s">
        <v>6</v>
      </c>
      <c r="C632" s="16">
        <v>7208.9390300000005</v>
      </c>
      <c r="D632" s="16">
        <v>7208.9390300000005</v>
      </c>
      <c r="E632" s="16">
        <v>7208.9390300000005</v>
      </c>
    </row>
    <row r="633" spans="1:5" ht="15" x14ac:dyDescent="0.25">
      <c r="A633" s="24"/>
      <c r="B633" s="49" t="s">
        <v>7</v>
      </c>
      <c r="C633" s="16">
        <v>0</v>
      </c>
      <c r="D633" s="16">
        <v>0</v>
      </c>
      <c r="E633" s="16">
        <v>0</v>
      </c>
    </row>
    <row r="634" spans="1:5" ht="15" x14ac:dyDescent="0.25">
      <c r="A634" s="25"/>
      <c r="B634" s="13" t="s">
        <v>182</v>
      </c>
      <c r="C634" s="14">
        <f>((((((+C635+C636))))))</f>
        <v>14269.527</v>
      </c>
      <c r="D634" s="14">
        <f>((((((+D635+D636))))))</f>
        <v>11579.120999999999</v>
      </c>
      <c r="E634" s="14">
        <f>((((((+E635+E636))))))</f>
        <v>10064.31709</v>
      </c>
    </row>
    <row r="635" spans="1:5" ht="15" x14ac:dyDescent="0.25">
      <c r="A635" s="24"/>
      <c r="B635" s="49" t="s">
        <v>6</v>
      </c>
      <c r="C635" s="16">
        <v>14269.527</v>
      </c>
      <c r="D635" s="16">
        <v>11579.120999999999</v>
      </c>
      <c r="E635" s="16">
        <v>10064.31709</v>
      </c>
    </row>
    <row r="636" spans="1:5" ht="15" x14ac:dyDescent="0.25">
      <c r="A636" s="24"/>
      <c r="B636" s="49" t="s">
        <v>7</v>
      </c>
      <c r="C636" s="16">
        <v>0</v>
      </c>
      <c r="D636" s="16">
        <v>0</v>
      </c>
      <c r="E636" s="16">
        <v>0</v>
      </c>
    </row>
    <row r="637" spans="1:5" ht="15" x14ac:dyDescent="0.25">
      <c r="A637" s="25"/>
      <c r="B637" s="13" t="s">
        <v>183</v>
      </c>
      <c r="C637" s="14">
        <f>((((((+C638+C639))))))</f>
        <v>1148.7258899999999</v>
      </c>
      <c r="D637" s="14">
        <f>((((((+D638+D639))))))</f>
        <v>912.48021000000006</v>
      </c>
      <c r="E637" s="14">
        <f>((((((+E638+E639))))))</f>
        <v>101.49212000000001</v>
      </c>
    </row>
    <row r="638" spans="1:5" ht="15" x14ac:dyDescent="0.25">
      <c r="A638" s="24"/>
      <c r="B638" s="49" t="s">
        <v>6</v>
      </c>
      <c r="C638" s="16">
        <v>1148.7258899999999</v>
      </c>
      <c r="D638" s="16">
        <v>912.48021000000006</v>
      </c>
      <c r="E638" s="16">
        <v>101.49212000000001</v>
      </c>
    </row>
    <row r="639" spans="1:5" ht="15" x14ac:dyDescent="0.25">
      <c r="A639" s="24"/>
      <c r="B639" s="49" t="s">
        <v>7</v>
      </c>
      <c r="C639" s="16">
        <v>0</v>
      </c>
      <c r="D639" s="16">
        <v>0</v>
      </c>
      <c r="E639" s="16">
        <v>0</v>
      </c>
    </row>
    <row r="640" spans="1:5" ht="15" x14ac:dyDescent="0.25">
      <c r="A640" s="25"/>
      <c r="B640" s="13" t="s">
        <v>184</v>
      </c>
      <c r="C640" s="14">
        <f>((((((+C641+C642))))))</f>
        <v>4976.5110000000004</v>
      </c>
      <c r="D640" s="14">
        <f>((((((+D641+D642))))))</f>
        <v>4976.5110000000004</v>
      </c>
      <c r="E640" s="14">
        <f>((((((+E641+E642))))))</f>
        <v>4976.5110000000004</v>
      </c>
    </row>
    <row r="641" spans="1:5" ht="15" x14ac:dyDescent="0.25">
      <c r="A641" s="24"/>
      <c r="B641" s="49" t="s">
        <v>6</v>
      </c>
      <c r="C641" s="16">
        <v>4976.5110000000004</v>
      </c>
      <c r="D641" s="16">
        <v>4976.5110000000004</v>
      </c>
      <c r="E641" s="16">
        <v>4976.5110000000004</v>
      </c>
    </row>
    <row r="642" spans="1:5" ht="15" x14ac:dyDescent="0.25">
      <c r="A642" s="24"/>
      <c r="B642" s="49" t="s">
        <v>7</v>
      </c>
      <c r="C642" s="16">
        <v>0</v>
      </c>
      <c r="D642" s="16">
        <v>0</v>
      </c>
      <c r="E642" s="16">
        <v>0</v>
      </c>
    </row>
    <row r="643" spans="1:5" ht="15" x14ac:dyDescent="0.25">
      <c r="A643" s="25"/>
      <c r="B643" s="13" t="s">
        <v>185</v>
      </c>
      <c r="C643" s="14">
        <f>((((((+C644+C645))))))</f>
        <v>193377</v>
      </c>
      <c r="D643" s="14">
        <f>((((((+D644+D645))))))</f>
        <v>77351.12</v>
      </c>
      <c r="E643" s="14">
        <f>((((((+E644+E645))))))</f>
        <v>77351.12</v>
      </c>
    </row>
    <row r="644" spans="1:5" ht="15" x14ac:dyDescent="0.25">
      <c r="A644" s="24"/>
      <c r="B644" s="49" t="s">
        <v>6</v>
      </c>
      <c r="C644" s="16">
        <v>193377</v>
      </c>
      <c r="D644" s="16">
        <v>77351.12</v>
      </c>
      <c r="E644" s="16">
        <v>77351.12</v>
      </c>
    </row>
    <row r="645" spans="1:5" ht="15" x14ac:dyDescent="0.25">
      <c r="A645" s="24"/>
      <c r="B645" s="49" t="s">
        <v>7</v>
      </c>
      <c r="C645" s="16">
        <v>0</v>
      </c>
      <c r="D645" s="16">
        <v>0</v>
      </c>
      <c r="E645" s="16">
        <v>0</v>
      </c>
    </row>
    <row r="646" spans="1:5" ht="25.5" x14ac:dyDescent="0.25">
      <c r="A646" s="25"/>
      <c r="B646" s="13" t="s">
        <v>186</v>
      </c>
      <c r="C646" s="14">
        <f>((((((+C647+C648))))))</f>
        <v>158199.60200000001</v>
      </c>
      <c r="D646" s="14">
        <f>((((((+D647+D648))))))</f>
        <v>158199.60200000001</v>
      </c>
      <c r="E646" s="14">
        <f>((((((+E647+E648))))))</f>
        <v>97288.589000000007</v>
      </c>
    </row>
    <row r="647" spans="1:5" ht="15" x14ac:dyDescent="0.25">
      <c r="A647" s="24"/>
      <c r="B647" s="49" t="s">
        <v>6</v>
      </c>
      <c r="C647" s="16">
        <v>158199.60200000001</v>
      </c>
      <c r="D647" s="16">
        <v>158199.60200000001</v>
      </c>
      <c r="E647" s="16">
        <v>97288.589000000007</v>
      </c>
    </row>
    <row r="648" spans="1:5" ht="15" x14ac:dyDescent="0.25">
      <c r="A648" s="24"/>
      <c r="B648" s="49" t="s">
        <v>7</v>
      </c>
      <c r="C648" s="16">
        <v>0</v>
      </c>
      <c r="D648" s="16">
        <v>0</v>
      </c>
      <c r="E648" s="16">
        <v>0</v>
      </c>
    </row>
    <row r="649" spans="1:5" ht="15" x14ac:dyDescent="0.25">
      <c r="A649" s="25"/>
      <c r="B649" s="13" t="s">
        <v>221</v>
      </c>
      <c r="C649" s="14">
        <f>((((((+C650+C651))))))</f>
        <v>369.99776999999995</v>
      </c>
      <c r="D649" s="14">
        <f>((((((+D650+D651))))))</f>
        <v>369.99776999999995</v>
      </c>
      <c r="E649" s="14">
        <f>((((((+E650+E651))))))</f>
        <v>348.02499999999998</v>
      </c>
    </row>
    <row r="650" spans="1:5" ht="15" x14ac:dyDescent="0.25">
      <c r="A650" s="24"/>
      <c r="B650" s="49" t="s">
        <v>6</v>
      </c>
      <c r="C650" s="16">
        <v>369.99776999999995</v>
      </c>
      <c r="D650" s="16">
        <v>369.99776999999995</v>
      </c>
      <c r="E650" s="16">
        <v>348.02499999999998</v>
      </c>
    </row>
    <row r="651" spans="1:5" ht="15" x14ac:dyDescent="0.25">
      <c r="A651" s="24"/>
      <c r="B651" s="49" t="s">
        <v>7</v>
      </c>
      <c r="C651" s="16">
        <v>0</v>
      </c>
      <c r="D651" s="16">
        <v>0</v>
      </c>
      <c r="E651" s="16">
        <v>0</v>
      </c>
    </row>
    <row r="652" spans="1:5" ht="25.5" x14ac:dyDescent="0.25">
      <c r="A652" s="25"/>
      <c r="B652" s="13" t="s">
        <v>226</v>
      </c>
      <c r="C652" s="14">
        <f>((((((+C653+C654))))))</f>
        <v>388.59899999999999</v>
      </c>
      <c r="D652" s="14">
        <f>(+D653+D654)</f>
        <v>135.73310999999998</v>
      </c>
      <c r="E652" s="14">
        <f>((((((+E653+E654))))))</f>
        <v>77.350999999999999</v>
      </c>
    </row>
    <row r="653" spans="1:5" ht="15" x14ac:dyDescent="0.25">
      <c r="A653" s="24"/>
      <c r="B653" s="49" t="s">
        <v>6</v>
      </c>
      <c r="C653" s="16">
        <v>388.59899999999999</v>
      </c>
      <c r="D653" s="48">
        <v>135.73310999999998</v>
      </c>
      <c r="E653" s="16">
        <v>77.350999999999999</v>
      </c>
    </row>
    <row r="654" spans="1:5" ht="15" x14ac:dyDescent="0.25">
      <c r="A654" s="24"/>
      <c r="B654" s="49" t="s">
        <v>7</v>
      </c>
      <c r="C654" s="16">
        <v>0</v>
      </c>
      <c r="D654" s="16">
        <v>0</v>
      </c>
      <c r="E654" s="16">
        <v>0</v>
      </c>
    </row>
    <row r="655" spans="1:5" ht="12.75" customHeight="1" x14ac:dyDescent="0.25">
      <c r="A655" s="25"/>
      <c r="B655" s="13" t="s">
        <v>254</v>
      </c>
      <c r="C655" s="14">
        <f>((((((+C656+C657))))))</f>
        <v>94.74</v>
      </c>
      <c r="D655" s="14">
        <f>(+D656+D657)</f>
        <v>94.74</v>
      </c>
      <c r="E655" s="14">
        <f>((((((+E656+E657))))))</f>
        <v>23.684999999999999</v>
      </c>
    </row>
    <row r="656" spans="1:5" ht="15" x14ac:dyDescent="0.25">
      <c r="A656" s="24"/>
      <c r="B656" s="49" t="s">
        <v>6</v>
      </c>
      <c r="C656" s="16">
        <v>94.74</v>
      </c>
      <c r="D656" s="48">
        <v>94.74</v>
      </c>
      <c r="E656" s="16">
        <v>23.684999999999999</v>
      </c>
    </row>
    <row r="657" spans="1:5" ht="15" x14ac:dyDescent="0.25">
      <c r="A657" s="24"/>
      <c r="B657" s="49" t="s">
        <v>7</v>
      </c>
      <c r="C657" s="16">
        <v>0</v>
      </c>
      <c r="D657" s="16">
        <v>0</v>
      </c>
      <c r="E657" s="16">
        <v>0</v>
      </c>
    </row>
    <row r="658" spans="1:5" ht="15" x14ac:dyDescent="0.25">
      <c r="A658" s="25" t="s">
        <v>187</v>
      </c>
      <c r="B658" s="13"/>
      <c r="C658" s="14">
        <f>((+C659))</f>
        <v>112084.26426000001</v>
      </c>
      <c r="D658" s="14">
        <f t="shared" ref="D658:E658" si="29">((+D659))</f>
        <v>109918.90960000001</v>
      </c>
      <c r="E658" s="14">
        <f t="shared" si="29"/>
        <v>70331.679800000013</v>
      </c>
    </row>
    <row r="659" spans="1:5" ht="15" x14ac:dyDescent="0.25">
      <c r="A659" s="25"/>
      <c r="B659" s="13" t="s">
        <v>11</v>
      </c>
      <c r="C659" s="14">
        <f>((((((+C660+C661))))))</f>
        <v>112084.26426000001</v>
      </c>
      <c r="D659" s="14">
        <f>((((((+D660+D661))))))</f>
        <v>109918.90960000001</v>
      </c>
      <c r="E659" s="14">
        <f>((((((+E660+E661))))))</f>
        <v>70331.679800000013</v>
      </c>
    </row>
    <row r="660" spans="1:5" ht="15" x14ac:dyDescent="0.25">
      <c r="A660" s="23"/>
      <c r="B660" s="50" t="s">
        <v>6</v>
      </c>
      <c r="C660" s="18">
        <v>112084.26426000001</v>
      </c>
      <c r="D660" s="18">
        <v>109918.90960000001</v>
      </c>
      <c r="E660" s="18">
        <v>70331.679800000013</v>
      </c>
    </row>
    <row r="661" spans="1:5" ht="15" x14ac:dyDescent="0.25">
      <c r="A661" s="24"/>
      <c r="B661" s="49" t="s">
        <v>7</v>
      </c>
      <c r="C661" s="16">
        <v>0</v>
      </c>
      <c r="D661" s="16">
        <v>0</v>
      </c>
      <c r="E661" s="16">
        <v>0</v>
      </c>
    </row>
    <row r="662" spans="1:5" ht="15" x14ac:dyDescent="0.25">
      <c r="A662" s="26" t="s">
        <v>188</v>
      </c>
      <c r="B662" s="10"/>
      <c r="C662" s="11">
        <f>((+C663))</f>
        <v>134229.36327</v>
      </c>
      <c r="D662" s="11">
        <f t="shared" ref="D662:E662" si="30">((+D663))</f>
        <v>134229.36327</v>
      </c>
      <c r="E662" s="11">
        <f t="shared" si="30"/>
        <v>134229.36327</v>
      </c>
    </row>
    <row r="663" spans="1:5" ht="15" x14ac:dyDescent="0.25">
      <c r="A663" s="25"/>
      <c r="B663" s="13" t="s">
        <v>11</v>
      </c>
      <c r="C663" s="14">
        <f>((((((+C664+C665))))))</f>
        <v>134229.36327</v>
      </c>
      <c r="D663" s="14">
        <f>((((((+D664+D665))))))</f>
        <v>134229.36327</v>
      </c>
      <c r="E663" s="14">
        <f>((((((+E664+E665))))))</f>
        <v>134229.36327</v>
      </c>
    </row>
    <row r="664" spans="1:5" ht="15" x14ac:dyDescent="0.25">
      <c r="A664" s="24"/>
      <c r="B664" s="49" t="s">
        <v>6</v>
      </c>
      <c r="C664" s="16">
        <v>134229.36327</v>
      </c>
      <c r="D664" s="16">
        <v>134229.36327</v>
      </c>
      <c r="E664" s="16">
        <v>134229.36327</v>
      </c>
    </row>
    <row r="665" spans="1:5" ht="15" x14ac:dyDescent="0.25">
      <c r="A665" s="24"/>
      <c r="B665" s="49" t="s">
        <v>7</v>
      </c>
      <c r="C665" s="16">
        <v>0</v>
      </c>
      <c r="D665" s="16">
        <v>0</v>
      </c>
      <c r="E665" s="16">
        <v>0</v>
      </c>
    </row>
    <row r="666" spans="1:5" ht="15" x14ac:dyDescent="0.25">
      <c r="A666" s="26" t="s">
        <v>189</v>
      </c>
      <c r="B666" s="10"/>
      <c r="C666" s="11">
        <f>((+C667))</f>
        <v>372786.31587199983</v>
      </c>
      <c r="D666" s="11">
        <f t="shared" ref="D666:E666" si="31">((+D667))</f>
        <v>275136.82352999999</v>
      </c>
      <c r="E666" s="11">
        <f t="shared" si="31"/>
        <v>275136.82352999999</v>
      </c>
    </row>
    <row r="667" spans="1:5" ht="15" x14ac:dyDescent="0.25">
      <c r="A667" s="25"/>
      <c r="B667" s="13" t="s">
        <v>11</v>
      </c>
      <c r="C667" s="14">
        <f>((((((+C668+C669))))))</f>
        <v>372786.31587199983</v>
      </c>
      <c r="D667" s="14">
        <f>((((((+D668+D669))))))</f>
        <v>275136.82352999999</v>
      </c>
      <c r="E667" s="14">
        <f>((((((+E668+E669))))))</f>
        <v>275136.82352999999</v>
      </c>
    </row>
    <row r="668" spans="1:5" ht="15" x14ac:dyDescent="0.25">
      <c r="A668" s="24"/>
      <c r="B668" s="49" t="s">
        <v>6</v>
      </c>
      <c r="C668" s="16">
        <v>372786.31587199983</v>
      </c>
      <c r="D668" s="16">
        <v>275136.82352999999</v>
      </c>
      <c r="E668" s="16">
        <v>275136.82352999999</v>
      </c>
    </row>
    <row r="669" spans="1:5" ht="15" x14ac:dyDescent="0.25">
      <c r="A669" s="24"/>
      <c r="B669" s="49" t="s">
        <v>7</v>
      </c>
      <c r="C669" s="16">
        <v>0</v>
      </c>
      <c r="D669" s="16">
        <v>0</v>
      </c>
      <c r="E669" s="16">
        <v>0</v>
      </c>
    </row>
    <row r="670" spans="1:5" ht="33" customHeight="1" x14ac:dyDescent="0.25">
      <c r="A670" s="56" t="s">
        <v>190</v>
      </c>
      <c r="B670" s="56"/>
      <c r="C670" s="11">
        <f>((+C671))</f>
        <v>92122.801163000011</v>
      </c>
      <c r="D670" s="11">
        <f t="shared" ref="D670:E670" si="32">((+D671))</f>
        <v>92122.801163000011</v>
      </c>
      <c r="E670" s="11">
        <f t="shared" si="32"/>
        <v>92122.801163000011</v>
      </c>
    </row>
    <row r="671" spans="1:5" ht="15" x14ac:dyDescent="0.25">
      <c r="A671" s="25"/>
      <c r="B671" s="13" t="s">
        <v>11</v>
      </c>
      <c r="C671" s="14">
        <f>((((((+C672+C673))))))</f>
        <v>92122.801163000011</v>
      </c>
      <c r="D671" s="14">
        <f>((((((+D672+D673))))))</f>
        <v>92122.801163000011</v>
      </c>
      <c r="E671" s="14">
        <f>((((((+E672+E673))))))</f>
        <v>92122.801163000011</v>
      </c>
    </row>
    <row r="672" spans="1:5" ht="15" x14ac:dyDescent="0.25">
      <c r="A672" s="24"/>
      <c r="B672" s="49" t="s">
        <v>6</v>
      </c>
      <c r="C672" s="16">
        <v>22149.062833</v>
      </c>
      <c r="D672" s="16">
        <v>22149.062833</v>
      </c>
      <c r="E672" s="16">
        <v>22149.062833</v>
      </c>
    </row>
    <row r="673" spans="1:5" ht="15" x14ac:dyDescent="0.25">
      <c r="A673" s="24"/>
      <c r="B673" s="49" t="s">
        <v>7</v>
      </c>
      <c r="C673" s="16">
        <v>69973.738330000007</v>
      </c>
      <c r="D673" s="16">
        <v>69973.738330000007</v>
      </c>
      <c r="E673" s="16">
        <v>69973.738330000007</v>
      </c>
    </row>
    <row r="674" spans="1:5" ht="15" x14ac:dyDescent="0.25">
      <c r="A674" s="26" t="s">
        <v>191</v>
      </c>
      <c r="B674" s="10"/>
      <c r="C674" s="11">
        <f>((+C675))</f>
        <v>208865.81366000004</v>
      </c>
      <c r="D674" s="11">
        <f t="shared" ref="D674:E674" si="33">((+D675))</f>
        <v>163792.54686</v>
      </c>
      <c r="E674" s="11">
        <f t="shared" si="33"/>
        <v>122260.42405000003</v>
      </c>
    </row>
    <row r="675" spans="1:5" ht="15" x14ac:dyDescent="0.25">
      <c r="A675" s="25"/>
      <c r="B675" s="13" t="s">
        <v>11</v>
      </c>
      <c r="C675" s="14">
        <f>((((((+C676+C677))))))</f>
        <v>208865.81366000004</v>
      </c>
      <c r="D675" s="14">
        <f>((((((+D676+D677))))))</f>
        <v>163792.54686</v>
      </c>
      <c r="E675" s="14">
        <f>((((((+E676+E677))))))</f>
        <v>122260.42405000003</v>
      </c>
    </row>
    <row r="676" spans="1:5" ht="15" x14ac:dyDescent="0.25">
      <c r="A676" s="24"/>
      <c r="B676" s="49" t="s">
        <v>6</v>
      </c>
      <c r="C676" s="16">
        <v>208865.81366000004</v>
      </c>
      <c r="D676" s="16">
        <v>163792.54686</v>
      </c>
      <c r="E676" s="16">
        <v>122260.42405000003</v>
      </c>
    </row>
    <row r="677" spans="1:5" ht="15" x14ac:dyDescent="0.25">
      <c r="A677" s="24"/>
      <c r="B677" s="49" t="s">
        <v>7</v>
      </c>
      <c r="C677" s="16">
        <v>0</v>
      </c>
      <c r="D677" s="16">
        <v>0</v>
      </c>
      <c r="E677" s="16">
        <v>0</v>
      </c>
    </row>
    <row r="678" spans="1:5" ht="15" x14ac:dyDescent="0.25">
      <c r="A678" s="26" t="s">
        <v>192</v>
      </c>
      <c r="B678" s="10"/>
      <c r="C678" s="11">
        <f>((+C679))</f>
        <v>249305.06200000001</v>
      </c>
      <c r="D678" s="11">
        <f t="shared" ref="D678:E678" si="34">((+D679))</f>
        <v>226156.63111000002</v>
      </c>
      <c r="E678" s="11">
        <f t="shared" si="34"/>
        <v>226156.63111000002</v>
      </c>
    </row>
    <row r="679" spans="1:5" ht="15" x14ac:dyDescent="0.25">
      <c r="A679" s="25"/>
      <c r="B679" s="13" t="s">
        <v>11</v>
      </c>
      <c r="C679" s="14">
        <f>((((((+C680+C681))))))</f>
        <v>249305.06200000001</v>
      </c>
      <c r="D679" s="14">
        <f>((((((+D680+D681))))))</f>
        <v>226156.63111000002</v>
      </c>
      <c r="E679" s="14">
        <f>((((((+E680+E681))))))</f>
        <v>226156.63111000002</v>
      </c>
    </row>
    <row r="680" spans="1:5" ht="15" x14ac:dyDescent="0.25">
      <c r="A680" s="24"/>
      <c r="B680" s="49" t="s">
        <v>6</v>
      </c>
      <c r="C680" s="16">
        <v>249305.06200000001</v>
      </c>
      <c r="D680" s="16">
        <v>226156.63111000002</v>
      </c>
      <c r="E680" s="16">
        <v>226156.63111000002</v>
      </c>
    </row>
    <row r="681" spans="1:5" ht="15" x14ac:dyDescent="0.25">
      <c r="A681" s="24"/>
      <c r="B681" s="49" t="s">
        <v>7</v>
      </c>
      <c r="C681" s="16">
        <v>0</v>
      </c>
      <c r="D681" s="16">
        <v>0</v>
      </c>
      <c r="E681" s="16">
        <v>0</v>
      </c>
    </row>
    <row r="682" spans="1:5" ht="15" x14ac:dyDescent="0.25">
      <c r="A682" s="26" t="s">
        <v>193</v>
      </c>
      <c r="B682" s="13"/>
      <c r="C682" s="14">
        <f>((+C683+C686+C689+C692+C695+C698+C701))</f>
        <v>455756.01699999999</v>
      </c>
      <c r="D682" s="14">
        <f t="shared" ref="D682:E682" si="35">((+D683+D686+D689+D692+D695+D698+D701))</f>
        <v>455755.98799999995</v>
      </c>
      <c r="E682" s="14">
        <f t="shared" si="35"/>
        <v>427324.85199999996</v>
      </c>
    </row>
    <row r="683" spans="1:5" ht="15" x14ac:dyDescent="0.25">
      <c r="A683" s="25"/>
      <c r="B683" s="13" t="s">
        <v>257</v>
      </c>
      <c r="C683" s="14">
        <f>((((((+C684+C685))))))</f>
        <v>109282.12699999999</v>
      </c>
      <c r="D683" s="14">
        <f>((((((+D684+D685))))))</f>
        <v>109282.12699999999</v>
      </c>
      <c r="E683" s="14">
        <f>((((((+E684+E685))))))</f>
        <v>109282.12699999999</v>
      </c>
    </row>
    <row r="684" spans="1:5" ht="15" x14ac:dyDescent="0.25">
      <c r="A684" s="24"/>
      <c r="B684" s="49" t="s">
        <v>6</v>
      </c>
      <c r="C684" s="16">
        <v>109282.12699999999</v>
      </c>
      <c r="D684" s="16">
        <v>109282.12699999999</v>
      </c>
      <c r="E684" s="16">
        <v>109282.12699999999</v>
      </c>
    </row>
    <row r="685" spans="1:5" ht="15" x14ac:dyDescent="0.25">
      <c r="A685" s="24"/>
      <c r="B685" s="49" t="s">
        <v>7</v>
      </c>
      <c r="C685" s="16">
        <v>0</v>
      </c>
      <c r="D685" s="16">
        <v>0</v>
      </c>
      <c r="E685" s="16">
        <v>0</v>
      </c>
    </row>
    <row r="686" spans="1:5" ht="15" x14ac:dyDescent="0.25">
      <c r="A686" s="25"/>
      <c r="B686" s="13" t="s">
        <v>194</v>
      </c>
      <c r="C686" s="14">
        <f>((((((+C687+C688))))))</f>
        <v>10349</v>
      </c>
      <c r="D686" s="14">
        <f>((((((+D687+D688))))))</f>
        <v>10348.99</v>
      </c>
      <c r="E686" s="14">
        <f>((((((+E687+E688))))))</f>
        <v>8952.8880000000008</v>
      </c>
    </row>
    <row r="687" spans="1:5" ht="15" x14ac:dyDescent="0.25">
      <c r="A687" s="24"/>
      <c r="B687" s="49" t="s">
        <v>6</v>
      </c>
      <c r="C687" s="16">
        <v>10349</v>
      </c>
      <c r="D687" s="16">
        <v>10348.99</v>
      </c>
      <c r="E687" s="16">
        <v>8952.8880000000008</v>
      </c>
    </row>
    <row r="688" spans="1:5" ht="15" x14ac:dyDescent="0.25">
      <c r="A688" s="24"/>
      <c r="B688" s="49" t="s">
        <v>7</v>
      </c>
      <c r="C688" s="16">
        <v>0</v>
      </c>
      <c r="D688" s="16">
        <v>0</v>
      </c>
      <c r="E688" s="16">
        <v>0</v>
      </c>
    </row>
    <row r="689" spans="1:5" ht="15" x14ac:dyDescent="0.25">
      <c r="A689" s="25"/>
      <c r="B689" s="13" t="s">
        <v>195</v>
      </c>
      <c r="C689" s="14">
        <f>((((((+C690+C691))))))</f>
        <v>252222.4</v>
      </c>
      <c r="D689" s="14">
        <f>((((((+D690+D691))))))</f>
        <v>252222.4</v>
      </c>
      <c r="E689" s="14">
        <f>((((((+E690+E691))))))</f>
        <v>242840.04300000001</v>
      </c>
    </row>
    <row r="690" spans="1:5" ht="15" x14ac:dyDescent="0.25">
      <c r="A690" s="24"/>
      <c r="B690" s="49" t="s">
        <v>6</v>
      </c>
      <c r="C690" s="16">
        <v>252222.4</v>
      </c>
      <c r="D690" s="16">
        <v>252222.4</v>
      </c>
      <c r="E690" s="16">
        <v>242840.04300000001</v>
      </c>
    </row>
    <row r="691" spans="1:5" ht="15" x14ac:dyDescent="0.25">
      <c r="A691" s="24"/>
      <c r="B691" s="49" t="s">
        <v>7</v>
      </c>
      <c r="C691" s="16">
        <v>0</v>
      </c>
      <c r="D691" s="16">
        <v>0</v>
      </c>
      <c r="E691" s="16">
        <v>0</v>
      </c>
    </row>
    <row r="692" spans="1:5" ht="15" x14ac:dyDescent="0.25">
      <c r="A692" s="25"/>
      <c r="B692" s="13" t="s">
        <v>196</v>
      </c>
      <c r="C692" s="14">
        <f>((((((+C693+C694))))))</f>
        <v>61607.5</v>
      </c>
      <c r="D692" s="14">
        <f>((((((+D693+D694))))))</f>
        <v>61607.48</v>
      </c>
      <c r="E692" s="14">
        <f>((((((+E693+E694))))))</f>
        <v>49361.517</v>
      </c>
    </row>
    <row r="693" spans="1:5" ht="15" x14ac:dyDescent="0.25">
      <c r="A693" s="24"/>
      <c r="B693" s="49" t="s">
        <v>6</v>
      </c>
      <c r="C693" s="16">
        <v>61607.5</v>
      </c>
      <c r="D693" s="16">
        <v>61607.48</v>
      </c>
      <c r="E693" s="16">
        <v>49361.517</v>
      </c>
    </row>
    <row r="694" spans="1:5" ht="15" x14ac:dyDescent="0.25">
      <c r="A694" s="24"/>
      <c r="B694" s="49" t="s">
        <v>7</v>
      </c>
      <c r="C694" s="16">
        <v>0</v>
      </c>
      <c r="D694" s="16">
        <v>0</v>
      </c>
      <c r="E694" s="16">
        <v>0</v>
      </c>
    </row>
    <row r="695" spans="1:5" ht="15" x14ac:dyDescent="0.25">
      <c r="A695" s="25"/>
      <c r="B695" s="13" t="s">
        <v>197</v>
      </c>
      <c r="C695" s="14">
        <f>((((((+C696+C697))))))</f>
        <v>32.713999999999999</v>
      </c>
      <c r="D695" s="14">
        <f>((((((+D696+D697))))))</f>
        <v>32.713999999999999</v>
      </c>
      <c r="E695" s="14">
        <f>((((((+E696+E697))))))</f>
        <v>32.713999999999999</v>
      </c>
    </row>
    <row r="696" spans="1:5" ht="15" x14ac:dyDescent="0.25">
      <c r="A696" s="24"/>
      <c r="B696" s="49" t="s">
        <v>6</v>
      </c>
      <c r="C696" s="16">
        <v>32.713999999999999</v>
      </c>
      <c r="D696" s="16">
        <v>32.713999999999999</v>
      </c>
      <c r="E696" s="16">
        <v>32.713999999999999</v>
      </c>
    </row>
    <row r="697" spans="1:5" ht="15" x14ac:dyDescent="0.25">
      <c r="A697" s="24"/>
      <c r="B697" s="49" t="s">
        <v>7</v>
      </c>
      <c r="C697" s="16">
        <v>0</v>
      </c>
      <c r="D697" s="16">
        <v>0</v>
      </c>
      <c r="E697" s="16">
        <v>0</v>
      </c>
    </row>
    <row r="698" spans="1:5" ht="15" x14ac:dyDescent="0.25">
      <c r="A698" s="25"/>
      <c r="B698" s="13" t="s">
        <v>198</v>
      </c>
      <c r="C698" s="14">
        <f>((((((+C699+C700))))))</f>
        <v>10689.9</v>
      </c>
      <c r="D698" s="14">
        <f>((((((+D699+D700))))))</f>
        <v>10689.901</v>
      </c>
      <c r="E698" s="14">
        <f>((((((+E699+E700))))))</f>
        <v>5283.1869999999999</v>
      </c>
    </row>
    <row r="699" spans="1:5" ht="15" x14ac:dyDescent="0.25">
      <c r="A699" s="24"/>
      <c r="B699" s="49" t="s">
        <v>6</v>
      </c>
      <c r="C699" s="16">
        <v>10689.9</v>
      </c>
      <c r="D699" s="16">
        <v>10689.901</v>
      </c>
      <c r="E699" s="16">
        <v>5283.1869999999999</v>
      </c>
    </row>
    <row r="700" spans="1:5" ht="15" x14ac:dyDescent="0.25">
      <c r="A700" s="24"/>
      <c r="B700" s="49" t="s">
        <v>7</v>
      </c>
      <c r="C700" s="16">
        <v>0</v>
      </c>
      <c r="D700" s="16">
        <v>0</v>
      </c>
      <c r="E700" s="16">
        <v>0</v>
      </c>
    </row>
    <row r="701" spans="1:5" ht="15" x14ac:dyDescent="0.25">
      <c r="A701" s="25"/>
      <c r="B701" s="13" t="s">
        <v>237</v>
      </c>
      <c r="C701" s="14">
        <f>((((((+C702+C703))))))</f>
        <v>11572.376</v>
      </c>
      <c r="D701" s="14">
        <f>((((((+D702+D703))))))</f>
        <v>11572.376</v>
      </c>
      <c r="E701" s="14">
        <f>((((((+E702+E703))))))</f>
        <v>11572.376</v>
      </c>
    </row>
    <row r="702" spans="1:5" ht="15" x14ac:dyDescent="0.25">
      <c r="A702" s="24"/>
      <c r="B702" s="49" t="s">
        <v>6</v>
      </c>
      <c r="C702" s="16">
        <v>11572.376</v>
      </c>
      <c r="D702" s="16">
        <v>11572.376</v>
      </c>
      <c r="E702" s="16">
        <v>11572.376</v>
      </c>
    </row>
    <row r="703" spans="1:5" ht="15" x14ac:dyDescent="0.25">
      <c r="A703" s="24"/>
      <c r="B703" s="49" t="s">
        <v>7</v>
      </c>
      <c r="C703" s="16">
        <v>0</v>
      </c>
      <c r="D703" s="16">
        <v>0</v>
      </c>
      <c r="E703" s="16">
        <v>0</v>
      </c>
    </row>
    <row r="704" spans="1:5" ht="15" x14ac:dyDescent="0.25">
      <c r="A704" s="26" t="s">
        <v>199</v>
      </c>
      <c r="B704" s="13"/>
      <c r="C704" s="14">
        <f>((+C705+C708+C711+C714+C717+C720+C723+C732+C735+C738+C741+C726+C729))</f>
        <v>308319.87345000001</v>
      </c>
      <c r="D704" s="14">
        <f t="shared" ref="D704:E704" si="36">((+D705+D708+D711+D714+D717+D720+D723+D732+D735+D738+D741+D726+D729))</f>
        <v>255993.22451611111</v>
      </c>
      <c r="E704" s="14">
        <f t="shared" si="36"/>
        <v>210337.12743999998</v>
      </c>
    </row>
    <row r="705" spans="1:5" ht="15" x14ac:dyDescent="0.25">
      <c r="A705" s="25"/>
      <c r="B705" s="13" t="s">
        <v>11</v>
      </c>
      <c r="C705" s="14">
        <f>((((((+C706+C707))))))</f>
        <v>119210.70543999999</v>
      </c>
      <c r="D705" s="14">
        <f>((((((+D706+D707))))))</f>
        <v>103558.57105611112</v>
      </c>
      <c r="E705" s="14">
        <f>((((((+E706+E707))))))</f>
        <v>86737.88781</v>
      </c>
    </row>
    <row r="706" spans="1:5" ht="15" x14ac:dyDescent="0.25">
      <c r="A706" s="24"/>
      <c r="B706" s="49" t="s">
        <v>6</v>
      </c>
      <c r="C706" s="16">
        <v>119210.70543999999</v>
      </c>
      <c r="D706" s="16">
        <v>103558.57105611112</v>
      </c>
      <c r="E706" s="16">
        <v>86737.88781</v>
      </c>
    </row>
    <row r="707" spans="1:5" ht="15" x14ac:dyDescent="0.25">
      <c r="A707" s="24"/>
      <c r="B707" s="49" t="s">
        <v>7</v>
      </c>
      <c r="C707" s="16">
        <v>0</v>
      </c>
      <c r="D707" s="16">
        <v>0</v>
      </c>
      <c r="E707" s="16">
        <v>0</v>
      </c>
    </row>
    <row r="708" spans="1:5" ht="15" x14ac:dyDescent="0.25">
      <c r="A708" s="25"/>
      <c r="B708" s="13" t="s">
        <v>219</v>
      </c>
      <c r="C708" s="14">
        <f>((((((+C709+C710))))))</f>
        <v>55168.431149999997</v>
      </c>
      <c r="D708" s="14">
        <f>((((((+D709+D710))))))</f>
        <v>55168.430999999997</v>
      </c>
      <c r="E708" s="14">
        <f>((((((+E709+E710))))))</f>
        <v>44345.555999999997</v>
      </c>
    </row>
    <row r="709" spans="1:5" ht="15" x14ac:dyDescent="0.25">
      <c r="A709" s="24"/>
      <c r="B709" s="49" t="s">
        <v>6</v>
      </c>
      <c r="C709" s="16">
        <v>55168.431149999997</v>
      </c>
      <c r="D709" s="16">
        <v>55168.430999999997</v>
      </c>
      <c r="E709" s="16">
        <v>44345.555999999997</v>
      </c>
    </row>
    <row r="710" spans="1:5" ht="15" x14ac:dyDescent="0.25">
      <c r="A710" s="23"/>
      <c r="B710" s="50" t="s">
        <v>7</v>
      </c>
      <c r="C710" s="18">
        <v>0</v>
      </c>
      <c r="D710" s="18">
        <v>0</v>
      </c>
      <c r="E710" s="18">
        <v>0</v>
      </c>
    </row>
    <row r="711" spans="1:5" ht="15" x14ac:dyDescent="0.25">
      <c r="A711" s="25"/>
      <c r="B711" s="13" t="s">
        <v>200</v>
      </c>
      <c r="C711" s="14">
        <f>((((((+C712+C713))))))</f>
        <v>84195.679000000004</v>
      </c>
      <c r="D711" s="14">
        <f>((((((+D712+D713))))))</f>
        <v>48000</v>
      </c>
      <c r="E711" s="14">
        <f>((((((+E712+E713))))))</f>
        <v>33309.384429999998</v>
      </c>
    </row>
    <row r="712" spans="1:5" ht="15" x14ac:dyDescent="0.25">
      <c r="A712" s="24"/>
      <c r="B712" s="49" t="s">
        <v>6</v>
      </c>
      <c r="C712" s="16">
        <v>84195.679000000004</v>
      </c>
      <c r="D712" s="16">
        <v>48000</v>
      </c>
      <c r="E712" s="16">
        <v>33309.384429999998</v>
      </c>
    </row>
    <row r="713" spans="1:5" ht="15" x14ac:dyDescent="0.25">
      <c r="A713" s="24"/>
      <c r="B713" s="49" t="s">
        <v>7</v>
      </c>
      <c r="C713" s="16">
        <v>0</v>
      </c>
      <c r="D713" s="16">
        <v>0</v>
      </c>
      <c r="E713" s="16">
        <v>0</v>
      </c>
    </row>
    <row r="714" spans="1:5" ht="15" x14ac:dyDescent="0.25">
      <c r="A714" s="25"/>
      <c r="B714" s="13" t="s">
        <v>201</v>
      </c>
      <c r="C714" s="14">
        <f>((((((+C715+C716))))))</f>
        <v>565.81600000000003</v>
      </c>
      <c r="D714" s="14">
        <f>((((((+D715+D716))))))</f>
        <v>565.81600000000003</v>
      </c>
      <c r="E714" s="14">
        <f>((((((+E715+E716))))))</f>
        <v>565.81600000000003</v>
      </c>
    </row>
    <row r="715" spans="1:5" ht="15" x14ac:dyDescent="0.25">
      <c r="A715" s="24"/>
      <c r="B715" s="49" t="s">
        <v>6</v>
      </c>
      <c r="C715" s="16">
        <v>565.81600000000003</v>
      </c>
      <c r="D715" s="16">
        <v>565.81600000000003</v>
      </c>
      <c r="E715" s="16">
        <v>565.81600000000003</v>
      </c>
    </row>
    <row r="716" spans="1:5" ht="15" x14ac:dyDescent="0.25">
      <c r="A716" s="24"/>
      <c r="B716" s="49" t="s">
        <v>7</v>
      </c>
      <c r="C716" s="16">
        <v>0</v>
      </c>
      <c r="D716" s="16">
        <v>0</v>
      </c>
      <c r="E716" s="16">
        <v>0</v>
      </c>
    </row>
    <row r="717" spans="1:5" ht="15" x14ac:dyDescent="0.25">
      <c r="A717" s="25"/>
      <c r="B717" s="13" t="s">
        <v>202</v>
      </c>
      <c r="C717" s="14">
        <f>((((((+C718+C719))))))</f>
        <v>571.41382999999996</v>
      </c>
      <c r="D717" s="14">
        <f>((((((+D718+D719))))))</f>
        <v>490.66646999999995</v>
      </c>
      <c r="E717" s="14">
        <f>((((((+E718+E719))))))</f>
        <v>490.66646999999995</v>
      </c>
    </row>
    <row r="718" spans="1:5" ht="15" x14ac:dyDescent="0.25">
      <c r="A718" s="24"/>
      <c r="B718" s="49" t="s">
        <v>6</v>
      </c>
      <c r="C718" s="16">
        <v>571.41382999999996</v>
      </c>
      <c r="D718" s="16">
        <v>490.66646999999995</v>
      </c>
      <c r="E718" s="16">
        <v>490.66646999999995</v>
      </c>
    </row>
    <row r="719" spans="1:5" ht="15" x14ac:dyDescent="0.25">
      <c r="A719" s="24"/>
      <c r="B719" s="49" t="s">
        <v>7</v>
      </c>
      <c r="C719" s="16">
        <v>0</v>
      </c>
      <c r="D719" s="16">
        <v>0</v>
      </c>
      <c r="E719" s="16">
        <v>0</v>
      </c>
    </row>
    <row r="720" spans="1:5" ht="15" customHeight="1" x14ac:dyDescent="0.25">
      <c r="A720" s="25"/>
      <c r="B720" s="13" t="s">
        <v>203</v>
      </c>
      <c r="C720" s="14">
        <f>((((((+C721+C722))))))</f>
        <v>303.31700000000001</v>
      </c>
      <c r="D720" s="14">
        <f>((((((+D721+D722))))))</f>
        <v>105.68935</v>
      </c>
      <c r="E720" s="14">
        <f>((((((+E721+E722))))))</f>
        <v>105.68935</v>
      </c>
    </row>
    <row r="721" spans="1:5" ht="15" x14ac:dyDescent="0.25">
      <c r="A721" s="24"/>
      <c r="B721" s="49" t="s">
        <v>6</v>
      </c>
      <c r="C721" s="16">
        <v>303.31700000000001</v>
      </c>
      <c r="D721" s="16">
        <v>105.68935</v>
      </c>
      <c r="E721" s="16">
        <v>105.68935</v>
      </c>
    </row>
    <row r="722" spans="1:5" ht="15" x14ac:dyDescent="0.25">
      <c r="A722" s="24"/>
      <c r="B722" s="49" t="s">
        <v>7</v>
      </c>
      <c r="C722" s="16">
        <v>0</v>
      </c>
      <c r="D722" s="16">
        <v>0</v>
      </c>
      <c r="E722" s="16">
        <v>0</v>
      </c>
    </row>
    <row r="723" spans="1:5" ht="15" x14ac:dyDescent="0.25">
      <c r="A723" s="25"/>
      <c r="B723" s="13" t="s">
        <v>204</v>
      </c>
      <c r="C723" s="14">
        <f>((((((+C724+C725))))))</f>
        <v>9527.1110000000008</v>
      </c>
      <c r="D723" s="14">
        <f>((((((+D724+D725))))))</f>
        <v>9527.1110000000008</v>
      </c>
      <c r="E723" s="14">
        <f>((((((+E724+E725))))))</f>
        <v>6466.134</v>
      </c>
    </row>
    <row r="724" spans="1:5" ht="15" x14ac:dyDescent="0.25">
      <c r="A724" s="24"/>
      <c r="B724" s="49" t="s">
        <v>6</v>
      </c>
      <c r="C724" s="16">
        <v>9527.1110000000008</v>
      </c>
      <c r="D724" s="16">
        <v>9527.1110000000008</v>
      </c>
      <c r="E724" s="16">
        <v>6466.134</v>
      </c>
    </row>
    <row r="725" spans="1:5" ht="15" x14ac:dyDescent="0.25">
      <c r="A725" s="24"/>
      <c r="B725" s="49" t="s">
        <v>7</v>
      </c>
      <c r="C725" s="16">
        <v>0</v>
      </c>
      <c r="D725" s="16">
        <v>0</v>
      </c>
      <c r="E725" s="16">
        <v>0</v>
      </c>
    </row>
    <row r="726" spans="1:5" ht="15" x14ac:dyDescent="0.25">
      <c r="A726" s="25"/>
      <c r="B726" s="13" t="s">
        <v>243</v>
      </c>
      <c r="C726" s="14">
        <f>((((((+C727+C728))))))</f>
        <v>211.834</v>
      </c>
      <c r="D726" s="14">
        <f>((((((+D727+D728))))))</f>
        <v>211.834</v>
      </c>
      <c r="E726" s="14">
        <f>((((((+E727+E728))))))</f>
        <v>109.926</v>
      </c>
    </row>
    <row r="727" spans="1:5" ht="15" x14ac:dyDescent="0.25">
      <c r="A727" s="24"/>
      <c r="B727" s="49" t="s">
        <v>6</v>
      </c>
      <c r="C727" s="16">
        <v>211.834</v>
      </c>
      <c r="D727" s="16">
        <v>211.834</v>
      </c>
      <c r="E727" s="16">
        <v>109.926</v>
      </c>
    </row>
    <row r="728" spans="1:5" ht="15" x14ac:dyDescent="0.25">
      <c r="A728" s="24"/>
      <c r="B728" s="49" t="s">
        <v>7</v>
      </c>
      <c r="C728" s="16">
        <v>0</v>
      </c>
      <c r="D728" s="16">
        <v>0</v>
      </c>
      <c r="E728" s="16">
        <v>0</v>
      </c>
    </row>
    <row r="729" spans="1:5" ht="15" x14ac:dyDescent="0.25">
      <c r="A729" s="25"/>
      <c r="B729" s="13" t="s">
        <v>244</v>
      </c>
      <c r="C729" s="14">
        <f>((((((+C730+C731))))))</f>
        <v>176.44064</v>
      </c>
      <c r="D729" s="14">
        <f>((((((+D730+D731))))))</f>
        <v>176.44064</v>
      </c>
      <c r="E729" s="14">
        <f>((((((+E730+E731))))))</f>
        <v>175.82310000000001</v>
      </c>
    </row>
    <row r="730" spans="1:5" ht="15" x14ac:dyDescent="0.25">
      <c r="A730" s="24"/>
      <c r="B730" s="49" t="s">
        <v>6</v>
      </c>
      <c r="C730" s="16">
        <v>176.44064</v>
      </c>
      <c r="D730" s="16">
        <v>176.44064</v>
      </c>
      <c r="E730" s="16">
        <v>175.82310000000001</v>
      </c>
    </row>
    <row r="731" spans="1:5" ht="15" x14ac:dyDescent="0.25">
      <c r="A731" s="24"/>
      <c r="B731" s="49" t="s">
        <v>7</v>
      </c>
      <c r="C731" s="16">
        <v>0</v>
      </c>
      <c r="D731" s="16">
        <v>0</v>
      </c>
      <c r="E731" s="16">
        <v>0</v>
      </c>
    </row>
    <row r="732" spans="1:5" ht="15" x14ac:dyDescent="0.25">
      <c r="A732" s="25"/>
      <c r="B732" s="13" t="s">
        <v>205</v>
      </c>
      <c r="C732" s="14">
        <f>((((((+C733+C734))))))</f>
        <v>2569.2489999999998</v>
      </c>
      <c r="D732" s="14">
        <f>((((((+D733+D734))))))</f>
        <v>2469.1289999999999</v>
      </c>
      <c r="E732" s="14">
        <f>((((((+E733+E734))))))</f>
        <v>2469.1289999999999</v>
      </c>
    </row>
    <row r="733" spans="1:5" ht="15" x14ac:dyDescent="0.25">
      <c r="A733" s="24"/>
      <c r="B733" s="49" t="s">
        <v>6</v>
      </c>
      <c r="C733" s="16">
        <v>2569.2489999999998</v>
      </c>
      <c r="D733" s="16">
        <v>2469.1289999999999</v>
      </c>
      <c r="E733" s="16">
        <v>2469.1289999999999</v>
      </c>
    </row>
    <row r="734" spans="1:5" ht="15" x14ac:dyDescent="0.25">
      <c r="A734" s="24"/>
      <c r="B734" s="49" t="s">
        <v>7</v>
      </c>
      <c r="C734" s="16">
        <v>0</v>
      </c>
      <c r="D734" s="16">
        <v>0</v>
      </c>
      <c r="E734" s="16">
        <v>0</v>
      </c>
    </row>
    <row r="735" spans="1:5" ht="15" x14ac:dyDescent="0.25">
      <c r="A735" s="25"/>
      <c r="B735" s="13" t="s">
        <v>206</v>
      </c>
      <c r="C735" s="14">
        <f>((((((+C736+C737))))))</f>
        <v>390.23338999999999</v>
      </c>
      <c r="D735" s="14">
        <f>((((((+D736+D737))))))</f>
        <v>289.89299999999997</v>
      </c>
      <c r="E735" s="14">
        <f>((((((+E736+E737))))))</f>
        <v>271.71128000000004</v>
      </c>
    </row>
    <row r="736" spans="1:5" ht="15" x14ac:dyDescent="0.25">
      <c r="A736" s="24"/>
      <c r="B736" s="49" t="s">
        <v>6</v>
      </c>
      <c r="C736" s="16">
        <v>390.23338999999999</v>
      </c>
      <c r="D736" s="16">
        <v>289.89299999999997</v>
      </c>
      <c r="E736" s="16">
        <v>271.71128000000004</v>
      </c>
    </row>
    <row r="737" spans="1:5" ht="15" x14ac:dyDescent="0.25">
      <c r="A737" s="24"/>
      <c r="B737" s="49" t="s">
        <v>7</v>
      </c>
      <c r="C737" s="16">
        <v>0</v>
      </c>
      <c r="D737" s="16">
        <v>0</v>
      </c>
      <c r="E737" s="16">
        <v>0</v>
      </c>
    </row>
    <row r="738" spans="1:5" ht="15" x14ac:dyDescent="0.25">
      <c r="A738" s="25"/>
      <c r="B738" s="13" t="s">
        <v>207</v>
      </c>
      <c r="C738" s="14">
        <f>((((((+C739+C740))))))</f>
        <v>23221.116999999998</v>
      </c>
      <c r="D738" s="14">
        <f>((((((+D739+D740))))))</f>
        <v>23221.116999999998</v>
      </c>
      <c r="E738" s="14">
        <f>((((((+E739+E740))))))</f>
        <v>23221.116999999998</v>
      </c>
    </row>
    <row r="739" spans="1:5" ht="15" x14ac:dyDescent="0.25">
      <c r="A739" s="24"/>
      <c r="B739" s="49" t="s">
        <v>6</v>
      </c>
      <c r="C739" s="16">
        <v>23221.116999999998</v>
      </c>
      <c r="D739" s="16">
        <v>23221.116999999998</v>
      </c>
      <c r="E739" s="16">
        <v>23221.116999999998</v>
      </c>
    </row>
    <row r="740" spans="1:5" ht="15" x14ac:dyDescent="0.25">
      <c r="A740" s="24"/>
      <c r="B740" s="49" t="s">
        <v>7</v>
      </c>
      <c r="C740" s="16">
        <v>0</v>
      </c>
      <c r="D740" s="16">
        <v>0</v>
      </c>
      <c r="E740" s="16">
        <v>0</v>
      </c>
    </row>
    <row r="741" spans="1:5" ht="15" x14ac:dyDescent="0.25">
      <c r="A741" s="25"/>
      <c r="B741" s="13" t="s">
        <v>208</v>
      </c>
      <c r="C741" s="14">
        <f>((((((+C742+C743))))))</f>
        <v>12208.526</v>
      </c>
      <c r="D741" s="14">
        <f>((((((+D742+D743))))))</f>
        <v>12208.526</v>
      </c>
      <c r="E741" s="14">
        <f>((((((+E742+E743))))))</f>
        <v>12068.287</v>
      </c>
    </row>
    <row r="742" spans="1:5" ht="15" x14ac:dyDescent="0.25">
      <c r="A742" s="24"/>
      <c r="B742" s="49" t="s">
        <v>6</v>
      </c>
      <c r="C742" s="16">
        <v>12208.526</v>
      </c>
      <c r="D742" s="16">
        <v>12208.526</v>
      </c>
      <c r="E742" s="16">
        <v>12068.287</v>
      </c>
    </row>
    <row r="743" spans="1:5" ht="15" x14ac:dyDescent="0.25">
      <c r="A743" s="24"/>
      <c r="B743" s="49" t="s">
        <v>7</v>
      </c>
      <c r="C743" s="16">
        <v>0</v>
      </c>
      <c r="D743" s="16">
        <v>0</v>
      </c>
      <c r="E743" s="16">
        <v>0</v>
      </c>
    </row>
    <row r="744" spans="1:5" ht="15" x14ac:dyDescent="0.25">
      <c r="A744" s="26" t="s">
        <v>228</v>
      </c>
      <c r="B744" s="10"/>
      <c r="C744" s="11">
        <f>((+C745+C746))</f>
        <v>24643480.207229998</v>
      </c>
      <c r="D744" s="11">
        <f t="shared" ref="D744:E744" si="37">((+D745+D746))</f>
        <v>24273825.677956015</v>
      </c>
      <c r="E744" s="11">
        <f t="shared" si="37"/>
        <v>23461941.233286813</v>
      </c>
    </row>
    <row r="745" spans="1:5" ht="15" x14ac:dyDescent="0.25">
      <c r="A745" s="24"/>
      <c r="B745" s="49" t="s">
        <v>6</v>
      </c>
      <c r="C745" s="16">
        <v>22498994.76455</v>
      </c>
      <c r="D745" s="21">
        <v>22129340.235276017</v>
      </c>
      <c r="E745" s="21">
        <v>21713237.232546814</v>
      </c>
    </row>
    <row r="746" spans="1:5" ht="15" x14ac:dyDescent="0.25">
      <c r="A746" s="24"/>
      <c r="B746" s="49" t="s">
        <v>7</v>
      </c>
      <c r="C746" s="16">
        <v>2144485.4426799989</v>
      </c>
      <c r="D746" s="21">
        <v>2144485.4426799989</v>
      </c>
      <c r="E746" s="21">
        <v>1748704.0007399993</v>
      </c>
    </row>
    <row r="747" spans="1:5" ht="15" x14ac:dyDescent="0.25">
      <c r="A747" s="26" t="s">
        <v>229</v>
      </c>
      <c r="B747" s="10"/>
      <c r="C747" s="11">
        <f>((+C748+C749))</f>
        <v>1555015.4129999999</v>
      </c>
      <c r="D747" s="11">
        <f t="shared" ref="D747:E747" si="38">((+D748+D749))</f>
        <v>1555015.4129999999</v>
      </c>
      <c r="E747" s="11">
        <f t="shared" si="38"/>
        <v>1552154.2609999999</v>
      </c>
    </row>
    <row r="748" spans="1:5" ht="15" x14ac:dyDescent="0.25">
      <c r="A748" s="24"/>
      <c r="B748" s="49" t="s">
        <v>6</v>
      </c>
      <c r="C748" s="16">
        <v>1555015.4129999999</v>
      </c>
      <c r="D748" s="31">
        <v>1555015.4129999999</v>
      </c>
      <c r="E748" s="31">
        <v>1552154.2609999999</v>
      </c>
    </row>
    <row r="749" spans="1:5" ht="15" x14ac:dyDescent="0.25">
      <c r="A749" s="24"/>
      <c r="B749" s="49" t="s">
        <v>7</v>
      </c>
      <c r="C749" s="16">
        <v>0</v>
      </c>
      <c r="D749" s="16">
        <v>0</v>
      </c>
      <c r="E749" s="16">
        <v>0</v>
      </c>
    </row>
    <row r="750" spans="1:5" ht="15" x14ac:dyDescent="0.25">
      <c r="A750" s="26" t="s">
        <v>230</v>
      </c>
      <c r="B750" s="13"/>
      <c r="C750" s="14">
        <f>((+C751+C754+C757+C760+C763+C766+C769))</f>
        <v>209012660.43700001</v>
      </c>
      <c r="D750" s="14">
        <f t="shared" ref="D750:E750" si="39">((+D751+D754+D757+D760+D763+D766+D769))</f>
        <v>202398957.55399999</v>
      </c>
      <c r="E750" s="14">
        <f t="shared" si="39"/>
        <v>186211299.213</v>
      </c>
    </row>
    <row r="751" spans="1:5" ht="15" x14ac:dyDescent="0.25">
      <c r="A751" s="25"/>
      <c r="B751" s="13" t="s">
        <v>209</v>
      </c>
      <c r="C751" s="14">
        <f>((((((+C752+C753))))))</f>
        <v>185819034.66999999</v>
      </c>
      <c r="D751" s="14">
        <f>((((((+D752+D753))))))</f>
        <v>185819034.66999999</v>
      </c>
      <c r="E751" s="14">
        <f>((((((+E752+E753))))))</f>
        <v>174385099.77500001</v>
      </c>
    </row>
    <row r="752" spans="1:5" ht="15" x14ac:dyDescent="0.25">
      <c r="A752" s="24"/>
      <c r="B752" s="49" t="s">
        <v>6</v>
      </c>
      <c r="C752" s="16">
        <v>17428646.416999999</v>
      </c>
      <c r="D752" s="16">
        <v>17428646.416999999</v>
      </c>
      <c r="E752" s="16">
        <v>17300746.675999999</v>
      </c>
    </row>
    <row r="753" spans="1:5" ht="15" x14ac:dyDescent="0.25">
      <c r="A753" s="24"/>
      <c r="B753" s="49" t="s">
        <v>7</v>
      </c>
      <c r="C753" s="16">
        <v>168390388.25299999</v>
      </c>
      <c r="D753" s="16">
        <v>168390388.25299999</v>
      </c>
      <c r="E753" s="16">
        <v>157084353.09900001</v>
      </c>
    </row>
    <row r="754" spans="1:5" ht="15" x14ac:dyDescent="0.25">
      <c r="A754" s="25"/>
      <c r="B754" s="13" t="s">
        <v>210</v>
      </c>
      <c r="C754" s="14">
        <f>((((((+C755+C756))))))</f>
        <v>60922.446000000004</v>
      </c>
      <c r="D754" s="14">
        <f>((((((+D755+D756))))))</f>
        <v>21395.447</v>
      </c>
      <c r="E754" s="14">
        <f>((((((+E755+E756))))))</f>
        <v>21395.447</v>
      </c>
    </row>
    <row r="755" spans="1:5" ht="15" x14ac:dyDescent="0.25">
      <c r="A755" s="24"/>
      <c r="B755" s="49" t="s">
        <v>6</v>
      </c>
      <c r="C755" s="16">
        <v>60922.446000000004</v>
      </c>
      <c r="D755" s="16">
        <v>21395.447</v>
      </c>
      <c r="E755" s="16">
        <v>21395.447</v>
      </c>
    </row>
    <row r="756" spans="1:5" ht="15" x14ac:dyDescent="0.25">
      <c r="A756" s="24"/>
      <c r="B756" s="49" t="s">
        <v>7</v>
      </c>
      <c r="C756" s="16">
        <v>0</v>
      </c>
      <c r="D756" s="16">
        <v>0</v>
      </c>
      <c r="E756" s="16">
        <v>0</v>
      </c>
    </row>
    <row r="757" spans="1:5" ht="15" x14ac:dyDescent="0.25">
      <c r="A757" s="25"/>
      <c r="B757" s="13" t="s">
        <v>211</v>
      </c>
      <c r="C757" s="14">
        <f>((((((+C758+C759))))))</f>
        <v>143954.141</v>
      </c>
      <c r="D757" s="14">
        <f>((((((+D758+D759))))))</f>
        <v>143954.141</v>
      </c>
      <c r="E757" s="14">
        <f>((((((+E758+E759))))))</f>
        <v>143954.141</v>
      </c>
    </row>
    <row r="758" spans="1:5" ht="15" x14ac:dyDescent="0.25">
      <c r="A758" s="24"/>
      <c r="B758" s="49" t="s">
        <v>6</v>
      </c>
      <c r="C758" s="16">
        <v>121536.682</v>
      </c>
      <c r="D758" s="16">
        <v>121536.682</v>
      </c>
      <c r="E758" s="16">
        <v>121536.682</v>
      </c>
    </row>
    <row r="759" spans="1:5" ht="15" x14ac:dyDescent="0.25">
      <c r="A759" s="24"/>
      <c r="B759" s="49" t="s">
        <v>7</v>
      </c>
      <c r="C759" s="16">
        <v>22417.458999999999</v>
      </c>
      <c r="D759" s="16">
        <v>22417.458999999999</v>
      </c>
      <c r="E759" s="16">
        <v>22417.458999999999</v>
      </c>
    </row>
    <row r="760" spans="1:5" ht="15" x14ac:dyDescent="0.25">
      <c r="A760" s="25"/>
      <c r="B760" s="13" t="s">
        <v>212</v>
      </c>
      <c r="C760" s="14">
        <f>((((((+C761+C762))))))</f>
        <v>2796655.432</v>
      </c>
      <c r="D760" s="14">
        <f>((((((+D761+D762))))))</f>
        <v>2498043.5010000002</v>
      </c>
      <c r="E760" s="14">
        <f>((((((+E761+E762))))))</f>
        <v>2193576.7680000002</v>
      </c>
    </row>
    <row r="761" spans="1:5" ht="15" x14ac:dyDescent="0.25">
      <c r="A761" s="23"/>
      <c r="B761" s="50" t="s">
        <v>6</v>
      </c>
      <c r="C761" s="18">
        <v>1843034.1310000001</v>
      </c>
      <c r="D761" s="18">
        <v>1544422.2</v>
      </c>
      <c r="E761" s="18">
        <v>1347364.9890000001</v>
      </c>
    </row>
    <row r="762" spans="1:5" ht="15" x14ac:dyDescent="0.25">
      <c r="A762" s="24"/>
      <c r="B762" s="49" t="s">
        <v>7</v>
      </c>
      <c r="C762" s="16">
        <v>953621.30099999998</v>
      </c>
      <c r="D762" s="16">
        <v>953621.30099999998</v>
      </c>
      <c r="E762" s="16">
        <v>846211.77899999998</v>
      </c>
    </row>
    <row r="763" spans="1:5" ht="15" x14ac:dyDescent="0.25">
      <c r="A763" s="25"/>
      <c r="B763" s="13" t="s">
        <v>213</v>
      </c>
      <c r="C763" s="14">
        <f>((((((+C764+C765))))))</f>
        <v>1599247.327</v>
      </c>
      <c r="D763" s="14">
        <f>((((((+D764+D765))))))</f>
        <v>1599247.327</v>
      </c>
      <c r="E763" s="14">
        <f>((((((+E764+E765))))))</f>
        <v>1599247.327</v>
      </c>
    </row>
    <row r="764" spans="1:5" ht="15" x14ac:dyDescent="0.25">
      <c r="A764" s="24"/>
      <c r="B764" s="49" t="s">
        <v>6</v>
      </c>
      <c r="C764" s="16">
        <v>145502.899</v>
      </c>
      <c r="D764" s="16">
        <v>145502.899</v>
      </c>
      <c r="E764" s="16">
        <v>145502.899</v>
      </c>
    </row>
    <row r="765" spans="1:5" ht="15" x14ac:dyDescent="0.25">
      <c r="A765" s="24"/>
      <c r="B765" s="49" t="s">
        <v>7</v>
      </c>
      <c r="C765" s="16">
        <v>1453744.4280000001</v>
      </c>
      <c r="D765" s="16">
        <v>1453744.4280000001</v>
      </c>
      <c r="E765" s="16">
        <v>1453744.4280000001</v>
      </c>
    </row>
    <row r="766" spans="1:5" ht="15" x14ac:dyDescent="0.25">
      <c r="A766" s="25"/>
      <c r="B766" s="13" t="s">
        <v>214</v>
      </c>
      <c r="C766" s="14">
        <f>((((((+C767+C768))))))</f>
        <v>11962644.562000001</v>
      </c>
      <c r="D766" s="14">
        <f>((((((+D767+D768))))))</f>
        <v>5687080.6100000003</v>
      </c>
      <c r="E766" s="14">
        <f>((((((+E767+E768))))))</f>
        <v>4350549.0930000003</v>
      </c>
    </row>
    <row r="767" spans="1:5" ht="15" x14ac:dyDescent="0.25">
      <c r="A767" s="24"/>
      <c r="B767" s="49" t="s">
        <v>6</v>
      </c>
      <c r="C767" s="16">
        <v>8723739.1760000009</v>
      </c>
      <c r="D767" s="16">
        <v>4303054.57</v>
      </c>
      <c r="E767" s="16">
        <v>3306819.4810000001</v>
      </c>
    </row>
    <row r="768" spans="1:5" ht="15" x14ac:dyDescent="0.25">
      <c r="A768" s="24"/>
      <c r="B768" s="49" t="s">
        <v>7</v>
      </c>
      <c r="C768" s="17">
        <v>3238905.3859999999</v>
      </c>
      <c r="D768" s="16">
        <v>1384026.04</v>
      </c>
      <c r="E768" s="16">
        <v>1043729.612</v>
      </c>
    </row>
    <row r="769" spans="1:5" ht="15" x14ac:dyDescent="0.25">
      <c r="A769" s="25"/>
      <c r="B769" s="13" t="s">
        <v>215</v>
      </c>
      <c r="C769" s="14">
        <f>((((((+C770+C771))))))</f>
        <v>6630201.8590000002</v>
      </c>
      <c r="D769" s="14">
        <f>((((((+D770+D771))))))</f>
        <v>6630201.858</v>
      </c>
      <c r="E769" s="14">
        <f>((((((+E770+E771))))))</f>
        <v>3517476.662</v>
      </c>
    </row>
    <row r="770" spans="1:5" ht="15" x14ac:dyDescent="0.25">
      <c r="A770" s="24"/>
      <c r="B770" s="49" t="s">
        <v>6</v>
      </c>
      <c r="C770" s="16">
        <v>6449594.8700000001</v>
      </c>
      <c r="D770" s="16">
        <v>6449594.8689999999</v>
      </c>
      <c r="E770" s="16">
        <v>3381486.6949999998</v>
      </c>
    </row>
    <row r="771" spans="1:5" ht="15" x14ac:dyDescent="0.25">
      <c r="A771" s="24"/>
      <c r="B771" s="49" t="s">
        <v>7</v>
      </c>
      <c r="C771" s="16">
        <v>180606.989</v>
      </c>
      <c r="D771" s="16">
        <v>180606.989</v>
      </c>
      <c r="E771" s="16">
        <v>135989.967</v>
      </c>
    </row>
    <row r="772" spans="1:5" ht="15" x14ac:dyDescent="0.25">
      <c r="A772" s="26" t="s">
        <v>231</v>
      </c>
      <c r="B772" s="10"/>
      <c r="C772" s="11">
        <f>((+C773+C774))</f>
        <v>100999488.462</v>
      </c>
      <c r="D772" s="11">
        <f t="shared" ref="D772:E772" si="40">((+D773+D774))</f>
        <v>88963080.013999999</v>
      </c>
      <c r="E772" s="11">
        <f t="shared" si="40"/>
        <v>32609850.946000002</v>
      </c>
    </row>
    <row r="773" spans="1:5" ht="15" x14ac:dyDescent="0.25">
      <c r="A773" s="24"/>
      <c r="B773" s="49" t="s">
        <v>6</v>
      </c>
      <c r="C773" s="16">
        <v>98370742.898000002</v>
      </c>
      <c r="D773" s="21">
        <v>86951252.917999998</v>
      </c>
      <c r="E773" s="21">
        <v>31199128.73</v>
      </c>
    </row>
    <row r="774" spans="1:5" ht="15" x14ac:dyDescent="0.25">
      <c r="A774" s="23"/>
      <c r="B774" s="50" t="s">
        <v>7</v>
      </c>
      <c r="C774" s="18">
        <v>2628745.5639999998</v>
      </c>
      <c r="D774" s="18">
        <v>2011827.0959999999</v>
      </c>
      <c r="E774" s="18">
        <v>1410722.216</v>
      </c>
    </row>
    <row r="775" spans="1:5" ht="13.5" customHeight="1" x14ac:dyDescent="0.25">
      <c r="A775" s="57" t="s">
        <v>260</v>
      </c>
      <c r="B775" s="57"/>
      <c r="C775" s="57"/>
      <c r="D775" s="57"/>
      <c r="E775" s="57"/>
    </row>
    <row r="776" spans="1:5" ht="15" customHeight="1" x14ac:dyDescent="0.25">
      <c r="A776" s="54" t="s">
        <v>216</v>
      </c>
      <c r="B776" s="54"/>
      <c r="C776" s="54"/>
      <c r="D776" s="54"/>
      <c r="E776" s="54"/>
    </row>
    <row r="779" spans="1:5" ht="18.75" customHeight="1" x14ac:dyDescent="0.35"/>
  </sheetData>
  <mergeCells count="11">
    <mergeCell ref="A776:E776"/>
    <mergeCell ref="A551:B551"/>
    <mergeCell ref="A670:B670"/>
    <mergeCell ref="A775:E775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1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4T_2019</vt:lpstr>
      <vt:lpstr>'4T_2019'!Títulos_a_imprimir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Unidad de Política y Control Presupuestario</cp:lastModifiedBy>
  <cp:lastPrinted>2020-01-28T00:20:07Z</cp:lastPrinted>
  <dcterms:created xsi:type="dcterms:W3CDTF">2018-01-26T18:51:24Z</dcterms:created>
  <dcterms:modified xsi:type="dcterms:W3CDTF">2020-01-28T02:04:34Z</dcterms:modified>
</cp:coreProperties>
</file>