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ctual\Mis documentos\Laboral\2018\Trimestrales\1. Primer Trimestre\Anexos\Subidos Share Point\"/>
    </mc:Choice>
  </mc:AlternateContent>
  <bookViews>
    <workbookView xWindow="0" yWindow="0" windowWidth="28800" windowHeight="11535"/>
  </bookViews>
  <sheets>
    <sheet name="Plurianuales" sheetId="1" r:id="rId1"/>
  </sheets>
  <definedNames>
    <definedName name="_xlnm._FilterDatabase" localSheetId="0" hidden="1">Plurianuales!$R$7:$U$725</definedName>
    <definedName name="_xlnm.Print_Area" localSheetId="0">Plurianuales!$A$1:$F$726</definedName>
    <definedName name="_xlnm.Print_Titles" localSheetId="0">Plurianuales!$1:$7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F9" i="1" l="1"/>
  <c r="D701" i="1" l="1"/>
  <c r="F701" i="1"/>
  <c r="D698" i="1"/>
  <c r="F698" i="1"/>
  <c r="C701" i="1"/>
  <c r="C698" i="1"/>
  <c r="F723" i="1"/>
  <c r="F720" i="1"/>
  <c r="F717" i="1"/>
  <c r="F714" i="1"/>
  <c r="F711" i="1"/>
  <c r="F708" i="1"/>
  <c r="F705" i="1"/>
  <c r="F695" i="1"/>
  <c r="F692" i="1"/>
  <c r="F689" i="1"/>
  <c r="F686" i="1"/>
  <c r="F683" i="1"/>
  <c r="F680" i="1"/>
  <c r="F677" i="1"/>
  <c r="F674" i="1"/>
  <c r="F671" i="1"/>
  <c r="F668" i="1"/>
  <c r="F664" i="1"/>
  <c r="F661" i="1"/>
  <c r="F658" i="1"/>
  <c r="F655" i="1"/>
  <c r="F652" i="1"/>
  <c r="F649" i="1"/>
  <c r="F646" i="1"/>
  <c r="F642" i="1"/>
  <c r="F641" i="1" s="1"/>
  <c r="F638" i="1"/>
  <c r="F637" i="1" s="1"/>
  <c r="F634" i="1"/>
  <c r="F633" i="1" s="1"/>
  <c r="F630" i="1"/>
  <c r="F629" i="1" s="1"/>
  <c r="F626" i="1"/>
  <c r="F625" i="1" s="1"/>
  <c r="F622" i="1"/>
  <c r="F621" i="1" s="1"/>
  <c r="F618" i="1"/>
  <c r="F615" i="1"/>
  <c r="F612" i="1"/>
  <c r="F609" i="1"/>
  <c r="F606" i="1"/>
  <c r="F603" i="1"/>
  <c r="F600" i="1"/>
  <c r="F597" i="1"/>
  <c r="F594" i="1"/>
  <c r="F591" i="1"/>
  <c r="F588" i="1"/>
  <c r="F585" i="1"/>
  <c r="F582" i="1"/>
  <c r="F579" i="1"/>
  <c r="F576" i="1"/>
  <c r="F573" i="1"/>
  <c r="F570" i="1"/>
  <c r="F567" i="1"/>
  <c r="F564" i="1"/>
  <c r="F561" i="1"/>
  <c r="F558" i="1"/>
  <c r="F555" i="1"/>
  <c r="F552" i="1"/>
  <c r="F549" i="1"/>
  <c r="F545" i="1"/>
  <c r="F544" i="1" s="1"/>
  <c r="F541" i="1"/>
  <c r="F540" i="1" s="1"/>
  <c r="F537" i="1"/>
  <c r="F536" i="1" s="1"/>
  <c r="F533" i="1"/>
  <c r="F532" i="1" s="1"/>
  <c r="F529" i="1"/>
  <c r="F528" i="1" s="1"/>
  <c r="F525" i="1"/>
  <c r="F524" i="1" s="1"/>
  <c r="F521" i="1"/>
  <c r="F520" i="1" s="1"/>
  <c r="F517" i="1"/>
  <c r="F514" i="1"/>
  <c r="F511" i="1"/>
  <c r="F508" i="1"/>
  <c r="F505" i="1"/>
  <c r="F502" i="1"/>
  <c r="F498" i="1"/>
  <c r="F495" i="1"/>
  <c r="F492" i="1"/>
  <c r="F489" i="1"/>
  <c r="F486" i="1"/>
  <c r="F483" i="1"/>
  <c r="F480" i="1"/>
  <c r="F477" i="1"/>
  <c r="F474" i="1"/>
  <c r="F471" i="1"/>
  <c r="F467" i="1"/>
  <c r="F464" i="1"/>
  <c r="F461" i="1"/>
  <c r="F458" i="1"/>
  <c r="F455" i="1"/>
  <c r="F452" i="1"/>
  <c r="F449" i="1"/>
  <c r="F446" i="1"/>
  <c r="F443" i="1"/>
  <c r="F439" i="1"/>
  <c r="F436" i="1"/>
  <c r="F432" i="1"/>
  <c r="F429" i="1"/>
  <c r="F426" i="1"/>
  <c r="F423" i="1"/>
  <c r="F420" i="1"/>
  <c r="F417" i="1"/>
  <c r="F414" i="1"/>
  <c r="F411" i="1"/>
  <c r="F407" i="1"/>
  <c r="F404" i="1"/>
  <c r="F401" i="1"/>
  <c r="F398" i="1"/>
  <c r="F394" i="1"/>
  <c r="F391" i="1"/>
  <c r="F388" i="1"/>
  <c r="F384" i="1"/>
  <c r="F383" i="1" s="1"/>
  <c r="F380" i="1"/>
  <c r="F377" i="1"/>
  <c r="F374" i="1"/>
  <c r="F371" i="1"/>
  <c r="F368" i="1"/>
  <c r="F365" i="1"/>
  <c r="F362" i="1"/>
  <c r="F359" i="1"/>
  <c r="F356" i="1"/>
  <c r="F353" i="1"/>
  <c r="F350" i="1"/>
  <c r="F347" i="1"/>
  <c r="F344" i="1"/>
  <c r="F341" i="1"/>
  <c r="F338" i="1"/>
  <c r="F335" i="1"/>
  <c r="F332" i="1"/>
  <c r="F329" i="1"/>
  <c r="F326" i="1"/>
  <c r="F323" i="1"/>
  <c r="F320" i="1"/>
  <c r="F317" i="1"/>
  <c r="F314" i="1"/>
  <c r="F311" i="1"/>
  <c r="F308" i="1"/>
  <c r="F304" i="1"/>
  <c r="F301" i="1"/>
  <c r="F298" i="1"/>
  <c r="F295" i="1"/>
  <c r="F292" i="1"/>
  <c r="F289" i="1"/>
  <c r="F286" i="1"/>
  <c r="F283" i="1"/>
  <c r="F280" i="1"/>
  <c r="F277" i="1"/>
  <c r="F274" i="1"/>
  <c r="F271" i="1"/>
  <c r="F268" i="1"/>
  <c r="F265" i="1"/>
  <c r="F262" i="1"/>
  <c r="F259" i="1"/>
  <c r="F256" i="1"/>
  <c r="F253" i="1"/>
  <c r="F250" i="1"/>
  <c r="F246" i="1"/>
  <c r="F243" i="1"/>
  <c r="F240" i="1"/>
  <c r="F237" i="1"/>
  <c r="F234" i="1"/>
  <c r="F231" i="1"/>
  <c r="F228" i="1"/>
  <c r="F224" i="1"/>
  <c r="F221" i="1"/>
  <c r="F218" i="1"/>
  <c r="F215" i="1"/>
  <c r="F212" i="1"/>
  <c r="F209" i="1"/>
  <c r="F206" i="1"/>
  <c r="F203" i="1"/>
  <c r="F200" i="1"/>
  <c r="F197" i="1"/>
  <c r="F194" i="1"/>
  <c r="F191" i="1"/>
  <c r="F188" i="1"/>
  <c r="F185" i="1"/>
  <c r="F182" i="1"/>
  <c r="F179" i="1"/>
  <c r="F176" i="1"/>
  <c r="F173" i="1"/>
  <c r="F170" i="1"/>
  <c r="F167" i="1"/>
  <c r="F164" i="1"/>
  <c r="F161" i="1"/>
  <c r="F157" i="1"/>
  <c r="F154" i="1"/>
  <c r="F151" i="1"/>
  <c r="F148" i="1"/>
  <c r="F145" i="1"/>
  <c r="F142" i="1"/>
  <c r="F139" i="1"/>
  <c r="F136" i="1"/>
  <c r="F133" i="1"/>
  <c r="F130" i="1"/>
  <c r="F127" i="1"/>
  <c r="F124" i="1"/>
  <c r="F121" i="1"/>
  <c r="F118" i="1"/>
  <c r="F115" i="1"/>
  <c r="F112" i="1"/>
  <c r="F108" i="1"/>
  <c r="F105" i="1"/>
  <c r="F101" i="1"/>
  <c r="F98" i="1"/>
  <c r="F95" i="1"/>
  <c r="F92" i="1"/>
  <c r="F89" i="1"/>
  <c r="F86" i="1"/>
  <c r="F83" i="1"/>
  <c r="F80" i="1"/>
  <c r="F77" i="1"/>
  <c r="F74" i="1"/>
  <c r="F71" i="1"/>
  <c r="F68" i="1"/>
  <c r="F65" i="1"/>
  <c r="F62" i="1"/>
  <c r="F59" i="1"/>
  <c r="F56" i="1"/>
  <c r="F53" i="1"/>
  <c r="F50" i="1"/>
  <c r="F47" i="1"/>
  <c r="F43" i="1"/>
  <c r="F42" i="1" s="1"/>
  <c r="F39" i="1"/>
  <c r="F36" i="1"/>
  <c r="F33" i="1"/>
  <c r="F30" i="1"/>
  <c r="F26" i="1"/>
  <c r="F23" i="1"/>
  <c r="F19" i="1"/>
  <c r="F18" i="1" s="1"/>
  <c r="F15" i="1"/>
  <c r="F12" i="1"/>
  <c r="D723" i="1"/>
  <c r="D720" i="1"/>
  <c r="D717" i="1"/>
  <c r="D714" i="1"/>
  <c r="D711" i="1"/>
  <c r="D708" i="1"/>
  <c r="D705" i="1"/>
  <c r="D695" i="1"/>
  <c r="D692" i="1"/>
  <c r="D689" i="1"/>
  <c r="D686" i="1"/>
  <c r="D683" i="1"/>
  <c r="D680" i="1"/>
  <c r="D677" i="1"/>
  <c r="D674" i="1"/>
  <c r="D671" i="1"/>
  <c r="D668" i="1"/>
  <c r="D664" i="1"/>
  <c r="D661" i="1"/>
  <c r="D658" i="1"/>
  <c r="D655" i="1"/>
  <c r="D652" i="1"/>
  <c r="D649" i="1"/>
  <c r="D646" i="1"/>
  <c r="D642" i="1"/>
  <c r="D638" i="1"/>
  <c r="D634" i="1"/>
  <c r="D630" i="1"/>
  <c r="D626" i="1"/>
  <c r="D622" i="1"/>
  <c r="D618" i="1"/>
  <c r="D615" i="1"/>
  <c r="D612" i="1"/>
  <c r="D609" i="1"/>
  <c r="D606" i="1"/>
  <c r="D603" i="1"/>
  <c r="D600" i="1"/>
  <c r="D597" i="1"/>
  <c r="D594" i="1"/>
  <c r="D591" i="1"/>
  <c r="D588" i="1"/>
  <c r="D585" i="1"/>
  <c r="D582" i="1"/>
  <c r="D579" i="1"/>
  <c r="D576" i="1"/>
  <c r="D573" i="1"/>
  <c r="D570" i="1"/>
  <c r="D567" i="1"/>
  <c r="D564" i="1"/>
  <c r="D561" i="1"/>
  <c r="D558" i="1"/>
  <c r="D555" i="1"/>
  <c r="D552" i="1"/>
  <c r="D549" i="1"/>
  <c r="D545" i="1"/>
  <c r="D541" i="1"/>
  <c r="D537" i="1"/>
  <c r="D533" i="1"/>
  <c r="D529" i="1"/>
  <c r="D525" i="1"/>
  <c r="D521" i="1"/>
  <c r="D517" i="1"/>
  <c r="D514" i="1"/>
  <c r="D511" i="1"/>
  <c r="D508" i="1"/>
  <c r="D505" i="1"/>
  <c r="D502" i="1"/>
  <c r="D498" i="1"/>
  <c r="D495" i="1"/>
  <c r="D492" i="1"/>
  <c r="D489" i="1"/>
  <c r="D486" i="1"/>
  <c r="D483" i="1"/>
  <c r="D480" i="1"/>
  <c r="D477" i="1"/>
  <c r="D474" i="1"/>
  <c r="D471" i="1"/>
  <c r="D467" i="1"/>
  <c r="D464" i="1"/>
  <c r="D461" i="1"/>
  <c r="D458" i="1"/>
  <c r="D455" i="1"/>
  <c r="D452" i="1"/>
  <c r="D449" i="1"/>
  <c r="D446" i="1"/>
  <c r="D443" i="1"/>
  <c r="D439" i="1"/>
  <c r="D436" i="1"/>
  <c r="D432" i="1"/>
  <c r="D429" i="1"/>
  <c r="D426" i="1"/>
  <c r="D423" i="1"/>
  <c r="D420" i="1"/>
  <c r="D417" i="1"/>
  <c r="D414" i="1"/>
  <c r="D411" i="1"/>
  <c r="D407" i="1"/>
  <c r="D404" i="1"/>
  <c r="D401" i="1"/>
  <c r="D398" i="1"/>
  <c r="D394" i="1"/>
  <c r="D391" i="1"/>
  <c r="D388" i="1"/>
  <c r="D384" i="1"/>
  <c r="D380" i="1"/>
  <c r="D377" i="1"/>
  <c r="D374" i="1"/>
  <c r="D371" i="1"/>
  <c r="D368" i="1"/>
  <c r="D365" i="1"/>
  <c r="D362" i="1"/>
  <c r="D359" i="1"/>
  <c r="D356" i="1"/>
  <c r="D353" i="1"/>
  <c r="D350" i="1"/>
  <c r="D347" i="1"/>
  <c r="D344" i="1"/>
  <c r="D341" i="1"/>
  <c r="D338" i="1"/>
  <c r="D335" i="1"/>
  <c r="D332" i="1"/>
  <c r="D329" i="1"/>
  <c r="D326" i="1"/>
  <c r="D323" i="1"/>
  <c r="D320" i="1"/>
  <c r="D317" i="1"/>
  <c r="D314" i="1"/>
  <c r="D311" i="1"/>
  <c r="D308" i="1"/>
  <c r="D304" i="1"/>
  <c r="D301" i="1"/>
  <c r="D298" i="1"/>
  <c r="D295" i="1"/>
  <c r="D292" i="1"/>
  <c r="D289" i="1"/>
  <c r="D286" i="1"/>
  <c r="D283" i="1"/>
  <c r="D280" i="1"/>
  <c r="D277" i="1"/>
  <c r="D274" i="1"/>
  <c r="D271" i="1"/>
  <c r="D268" i="1"/>
  <c r="D265" i="1"/>
  <c r="D262" i="1"/>
  <c r="D259" i="1"/>
  <c r="D256" i="1"/>
  <c r="D253" i="1"/>
  <c r="D250" i="1"/>
  <c r="D246" i="1"/>
  <c r="D243" i="1"/>
  <c r="D240" i="1"/>
  <c r="D237" i="1"/>
  <c r="D234" i="1"/>
  <c r="D231" i="1"/>
  <c r="D228" i="1"/>
  <c r="D224" i="1"/>
  <c r="D221" i="1"/>
  <c r="D218" i="1"/>
  <c r="D215" i="1"/>
  <c r="D212" i="1"/>
  <c r="D209" i="1"/>
  <c r="D206" i="1"/>
  <c r="D203" i="1"/>
  <c r="D200" i="1"/>
  <c r="D197" i="1"/>
  <c r="D194" i="1"/>
  <c r="D191" i="1"/>
  <c r="D188" i="1"/>
  <c r="D185" i="1"/>
  <c r="D182" i="1"/>
  <c r="D179" i="1"/>
  <c r="D176" i="1"/>
  <c r="D173" i="1"/>
  <c r="D170" i="1"/>
  <c r="D167" i="1"/>
  <c r="D164" i="1"/>
  <c r="D161" i="1"/>
  <c r="D157" i="1"/>
  <c r="D154" i="1"/>
  <c r="D151" i="1"/>
  <c r="D148" i="1"/>
  <c r="D145" i="1"/>
  <c r="D142" i="1"/>
  <c r="D139" i="1"/>
  <c r="D136" i="1"/>
  <c r="D133" i="1"/>
  <c r="D130" i="1"/>
  <c r="D127" i="1"/>
  <c r="D124" i="1"/>
  <c r="D121" i="1"/>
  <c r="D118" i="1"/>
  <c r="D115" i="1"/>
  <c r="D112" i="1"/>
  <c r="D108" i="1"/>
  <c r="D105" i="1"/>
  <c r="D101" i="1"/>
  <c r="D98" i="1"/>
  <c r="D95" i="1"/>
  <c r="D92" i="1"/>
  <c r="D89" i="1"/>
  <c r="D86" i="1"/>
  <c r="D83" i="1"/>
  <c r="D80" i="1"/>
  <c r="D77" i="1"/>
  <c r="D74" i="1"/>
  <c r="D71" i="1"/>
  <c r="D68" i="1"/>
  <c r="D65" i="1"/>
  <c r="D62" i="1"/>
  <c r="D59" i="1"/>
  <c r="D56" i="1"/>
  <c r="D53" i="1"/>
  <c r="D50" i="1"/>
  <c r="D47" i="1"/>
  <c r="D43" i="1"/>
  <c r="D39" i="1"/>
  <c r="D36" i="1"/>
  <c r="D33" i="1"/>
  <c r="D30" i="1"/>
  <c r="D26" i="1"/>
  <c r="D23" i="1"/>
  <c r="D19" i="1"/>
  <c r="D15" i="1"/>
  <c r="D12" i="1"/>
  <c r="C723" i="1"/>
  <c r="C720" i="1"/>
  <c r="C717" i="1"/>
  <c r="C714" i="1"/>
  <c r="C711" i="1"/>
  <c r="C708" i="1"/>
  <c r="C705" i="1"/>
  <c r="C695" i="1"/>
  <c r="C692" i="1"/>
  <c r="C689" i="1"/>
  <c r="C686" i="1"/>
  <c r="C683" i="1"/>
  <c r="C680" i="1"/>
  <c r="C677" i="1"/>
  <c r="C674" i="1"/>
  <c r="C671" i="1"/>
  <c r="C668" i="1"/>
  <c r="C664" i="1"/>
  <c r="C661" i="1"/>
  <c r="C658" i="1"/>
  <c r="C655" i="1"/>
  <c r="C652" i="1"/>
  <c r="C649" i="1"/>
  <c r="C646" i="1"/>
  <c r="C642" i="1"/>
  <c r="C638" i="1"/>
  <c r="C634" i="1"/>
  <c r="C630" i="1"/>
  <c r="C626" i="1"/>
  <c r="C622" i="1"/>
  <c r="C618" i="1"/>
  <c r="C615" i="1"/>
  <c r="C612" i="1"/>
  <c r="C609" i="1"/>
  <c r="C606" i="1"/>
  <c r="C603" i="1"/>
  <c r="C600" i="1"/>
  <c r="C597" i="1"/>
  <c r="C594" i="1"/>
  <c r="C591" i="1"/>
  <c r="C588" i="1"/>
  <c r="C585" i="1"/>
  <c r="C582" i="1"/>
  <c r="C579" i="1"/>
  <c r="C576" i="1"/>
  <c r="C573" i="1"/>
  <c r="C570" i="1"/>
  <c r="C567" i="1"/>
  <c r="C564" i="1"/>
  <c r="C561" i="1"/>
  <c r="C558" i="1"/>
  <c r="C555" i="1"/>
  <c r="C552" i="1"/>
  <c r="C549" i="1"/>
  <c r="C545" i="1"/>
  <c r="C541" i="1"/>
  <c r="C537" i="1"/>
  <c r="C533" i="1"/>
  <c r="C529" i="1"/>
  <c r="C525" i="1"/>
  <c r="C521" i="1"/>
  <c r="C517" i="1"/>
  <c r="C514" i="1"/>
  <c r="C511" i="1"/>
  <c r="C508" i="1"/>
  <c r="C505" i="1"/>
  <c r="C502" i="1"/>
  <c r="C498" i="1"/>
  <c r="C495" i="1"/>
  <c r="C492" i="1"/>
  <c r="C489" i="1"/>
  <c r="C486" i="1"/>
  <c r="C483" i="1"/>
  <c r="C480" i="1"/>
  <c r="C477" i="1"/>
  <c r="C474" i="1"/>
  <c r="C471" i="1"/>
  <c r="C467" i="1"/>
  <c r="C464" i="1"/>
  <c r="C461" i="1"/>
  <c r="C458" i="1"/>
  <c r="C455" i="1"/>
  <c r="C452" i="1"/>
  <c r="C449" i="1"/>
  <c r="C446" i="1"/>
  <c r="C443" i="1"/>
  <c r="C439" i="1"/>
  <c r="C436" i="1"/>
  <c r="C432" i="1"/>
  <c r="C429" i="1"/>
  <c r="C426" i="1"/>
  <c r="C423" i="1"/>
  <c r="C420" i="1"/>
  <c r="C417" i="1"/>
  <c r="C414" i="1"/>
  <c r="C411" i="1"/>
  <c r="C407" i="1"/>
  <c r="C404" i="1"/>
  <c r="C401" i="1"/>
  <c r="C398" i="1"/>
  <c r="C394" i="1"/>
  <c r="C391" i="1"/>
  <c r="C388" i="1"/>
  <c r="C384" i="1"/>
  <c r="C380" i="1"/>
  <c r="C377" i="1"/>
  <c r="C374" i="1"/>
  <c r="C371" i="1"/>
  <c r="C368" i="1"/>
  <c r="C365" i="1"/>
  <c r="C362" i="1"/>
  <c r="C359" i="1"/>
  <c r="C356" i="1"/>
  <c r="C353" i="1"/>
  <c r="C350" i="1"/>
  <c r="C347" i="1"/>
  <c r="C344" i="1"/>
  <c r="C341" i="1"/>
  <c r="C338" i="1"/>
  <c r="C335" i="1"/>
  <c r="C332" i="1"/>
  <c r="C329" i="1"/>
  <c r="C326" i="1"/>
  <c r="C323" i="1"/>
  <c r="C320" i="1"/>
  <c r="C317" i="1"/>
  <c r="C314" i="1"/>
  <c r="C311" i="1"/>
  <c r="C308" i="1"/>
  <c r="C304" i="1"/>
  <c r="C301" i="1"/>
  <c r="C298" i="1"/>
  <c r="C295" i="1"/>
  <c r="C292" i="1"/>
  <c r="C289" i="1"/>
  <c r="C286" i="1"/>
  <c r="C283" i="1"/>
  <c r="C280" i="1"/>
  <c r="C277" i="1"/>
  <c r="C274" i="1"/>
  <c r="C271" i="1"/>
  <c r="C268" i="1"/>
  <c r="C265" i="1"/>
  <c r="C262" i="1"/>
  <c r="C259" i="1"/>
  <c r="C256" i="1"/>
  <c r="C253" i="1"/>
  <c r="C250" i="1"/>
  <c r="C246" i="1"/>
  <c r="C243" i="1"/>
  <c r="C240" i="1"/>
  <c r="C237" i="1"/>
  <c r="C234" i="1"/>
  <c r="C231" i="1"/>
  <c r="C228" i="1"/>
  <c r="C224" i="1"/>
  <c r="C221" i="1"/>
  <c r="C218" i="1"/>
  <c r="C215" i="1"/>
  <c r="C212" i="1"/>
  <c r="C209" i="1"/>
  <c r="C206" i="1"/>
  <c r="C203" i="1"/>
  <c r="C200" i="1"/>
  <c r="C197" i="1"/>
  <c r="C194" i="1"/>
  <c r="C191" i="1"/>
  <c r="C188" i="1"/>
  <c r="C185" i="1"/>
  <c r="C182" i="1"/>
  <c r="C179" i="1"/>
  <c r="C176" i="1"/>
  <c r="C173" i="1"/>
  <c r="C170" i="1"/>
  <c r="C167" i="1"/>
  <c r="C164" i="1"/>
  <c r="C161" i="1"/>
  <c r="C157" i="1"/>
  <c r="C154" i="1"/>
  <c r="C151" i="1"/>
  <c r="C148" i="1"/>
  <c r="C145" i="1"/>
  <c r="C142" i="1"/>
  <c r="C139" i="1"/>
  <c r="C136" i="1"/>
  <c r="C133" i="1"/>
  <c r="C130" i="1"/>
  <c r="C127" i="1"/>
  <c r="C124" i="1"/>
  <c r="C121" i="1"/>
  <c r="C118" i="1"/>
  <c r="C115" i="1"/>
  <c r="C112" i="1"/>
  <c r="C108" i="1"/>
  <c r="C105" i="1"/>
  <c r="C101" i="1"/>
  <c r="C98" i="1"/>
  <c r="C95" i="1"/>
  <c r="C92" i="1"/>
  <c r="C89" i="1"/>
  <c r="C86" i="1"/>
  <c r="C83" i="1"/>
  <c r="C80" i="1"/>
  <c r="C77" i="1"/>
  <c r="C74" i="1"/>
  <c r="C71" i="1"/>
  <c r="C68" i="1"/>
  <c r="C65" i="1"/>
  <c r="C62" i="1"/>
  <c r="C59" i="1"/>
  <c r="C56" i="1"/>
  <c r="C53" i="1"/>
  <c r="C50" i="1"/>
  <c r="C47" i="1"/>
  <c r="C43" i="1"/>
  <c r="C39" i="1"/>
  <c r="C36" i="1"/>
  <c r="C33" i="1"/>
  <c r="C30" i="1"/>
  <c r="C26" i="1"/>
  <c r="C23" i="1"/>
  <c r="C19" i="1"/>
  <c r="C15" i="1"/>
  <c r="C12" i="1"/>
  <c r="F22" i="1" l="1"/>
  <c r="C667" i="1"/>
  <c r="D667" i="1"/>
  <c r="F667" i="1"/>
  <c r="F435" i="1"/>
  <c r="F29" i="1"/>
  <c r="F46" i="1"/>
  <c r="F111" i="1"/>
  <c r="F227" i="1"/>
  <c r="F307" i="1"/>
  <c r="C18" i="1"/>
  <c r="C520" i="1"/>
  <c r="C536" i="1"/>
  <c r="C625" i="1"/>
  <c r="C641" i="1"/>
  <c r="D18" i="1"/>
  <c r="D46" i="1"/>
  <c r="D532" i="1"/>
  <c r="D621" i="1"/>
  <c r="D637" i="1"/>
  <c r="C532" i="1"/>
  <c r="C637" i="1"/>
  <c r="D104" i="1"/>
  <c r="C383" i="1"/>
  <c r="C397" i="1"/>
  <c r="C435" i="1"/>
  <c r="C524" i="1"/>
  <c r="C540" i="1"/>
  <c r="C629" i="1"/>
  <c r="C645" i="1"/>
  <c r="D22" i="1"/>
  <c r="D470" i="1"/>
  <c r="D520" i="1"/>
  <c r="D536" i="1"/>
  <c r="D625" i="1"/>
  <c r="D641" i="1"/>
  <c r="C621" i="1"/>
  <c r="D42" i="1"/>
  <c r="C42" i="1"/>
  <c r="C104" i="1"/>
  <c r="C387" i="1"/>
  <c r="C528" i="1"/>
  <c r="C544" i="1"/>
  <c r="C633" i="1"/>
  <c r="D249" i="1"/>
  <c r="D383" i="1"/>
  <c r="D397" i="1"/>
  <c r="D410" i="1"/>
  <c r="D435" i="1"/>
  <c r="D524" i="1"/>
  <c r="D540" i="1"/>
  <c r="D629" i="1"/>
  <c r="F470" i="1"/>
  <c r="D387" i="1"/>
  <c r="D528" i="1"/>
  <c r="D544" i="1"/>
  <c r="D633" i="1"/>
  <c r="C249" i="1"/>
  <c r="D111" i="1"/>
  <c r="D160" i="1"/>
  <c r="D307" i="1"/>
  <c r="F387" i="1"/>
  <c r="F410" i="1"/>
  <c r="F442" i="1"/>
  <c r="F501" i="1"/>
  <c r="F548" i="1"/>
  <c r="F704" i="1"/>
  <c r="D645" i="1"/>
  <c r="F160" i="1"/>
  <c r="D29" i="1"/>
  <c r="D227" i="1"/>
  <c r="D501" i="1"/>
  <c r="F249" i="1"/>
  <c r="F397" i="1"/>
  <c r="F645" i="1"/>
  <c r="D442" i="1"/>
  <c r="D548" i="1"/>
  <c r="D704" i="1"/>
  <c r="F104" i="1"/>
  <c r="C29" i="1"/>
  <c r="C111" i="1"/>
  <c r="C227" i="1"/>
  <c r="C307" i="1"/>
  <c r="C410" i="1"/>
  <c r="C501" i="1"/>
  <c r="C548" i="1"/>
  <c r="C442" i="1"/>
  <c r="C704" i="1"/>
  <c r="C22" i="1"/>
  <c r="C160" i="1"/>
  <c r="C470" i="1"/>
  <c r="F8" i="1"/>
  <c r="D9" i="1"/>
  <c r="C9" i="1"/>
  <c r="D8" i="1" l="1"/>
  <c r="C8" i="1"/>
</calcChain>
</file>

<file path=xl/sharedStrings.xml><?xml version="1.0" encoding="utf-8"?>
<sst xmlns="http://schemas.openxmlformats.org/spreadsheetml/2006/main" count="729" uniqueCount="246">
  <si>
    <t>Informes sobre la Situación Económica,
las Finanzas Públicas y la Deuda Pública</t>
  </si>
  <si>
    <t>Dependencia / Entidad / Empresa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</si>
  <si>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</si>
  <si>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</si>
  <si>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</si>
  <si>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</si>
  <si>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</si>
  <si>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</si>
  <si>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</si>
  <si>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</si>
  <si>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</si>
  <si>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</si>
  <si>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</si>
  <si>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</si>
  <si>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</si>
  <si>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04 Gobernación</t>
  </si>
  <si>
    <t>Archivo General de la 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</si>
  <si>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</si>
  <si>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</si>
  <si>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</si>
  <si>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</si>
  <si>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</si>
  <si>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Financiera Nacional de Desarrollo Agropecuario, Rural, Forestal y Pesquero</t>
  </si>
  <si>
    <t>Instituto para la Protección del Ahorro Bancario</t>
  </si>
  <si>
    <t>Lotería Nacional para la Asistencia Pública</t>
  </si>
  <si>
    <t>Pronósticos para la Asistencia Pública</t>
  </si>
  <si>
    <t>Servicio de Administración y Enajenación de Bienes</t>
  </si>
  <si>
    <t>Banco Nacional de Obras y Servicios Públicos, S.N.C.</t>
  </si>
  <si>
    <t>Nacional Financiera, S.N.C.</t>
  </si>
  <si>
    <t>Banco del Ahorro Nacional y Servicios Financieros,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</si>
  <si>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</si>
  <si>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</si>
  <si>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</si>
  <si>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</si>
  <si>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</si>
  <si>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</si>
  <si>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</si>
  <si>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Fondo de Operación y Financiamiento Bancario a la Vivienda</t>
  </si>
  <si>
    <t>07 Defensa Nacional</t>
  </si>
  <si>
    <t>Instituto de Seguridad Social para las Fuerzas Armadas Mexicanas</t>
  </si>
  <si>
    <t>08 Agricultura, Ganadería, Desarrollo Rural, Pesca y Alimentación</t>
  </si>
  <si>
    <t>Servicio Nacional de Sanidad, Inocuidad y Calidad Agroalimentaria</t>
  </si>
  <si>
    <t>Servicio Nacional de Inspección y Certificación de Semillas</t>
  </si>
  <si>
    <t>Agencia de Servicios a la Comercialización y Desarrollo de Mercados Agropecuarios</t>
  </si>
  <si>
    <t>Comité Nacional para el Desarrollo Sustentable de la Caña de Azúcar</t>
  </si>
  <si>
    <t>Instituto Nacional para el Desarrollo de Capacidades del Sector Rural, A.C.</t>
  </si>
  <si>
    <t>Fideicomiso de Riesgo Compartido</t>
  </si>
  <si>
    <t>Fondo de Empresas Expropiadas del Sector Azucarero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</si>
  <si>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</si>
  <si>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</si>
  <si>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</si>
  <si>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</si>
  <si>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</si>
  <si>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Comisión Nacional de las Zonas Áridas</t>
  </si>
  <si>
    <t>Instituto Nacional de Investigaciones Forestales, Agrícolas y Pecuarias</t>
  </si>
  <si>
    <t>09 Comunicaciones y Transportes</t>
  </si>
  <si>
    <t>Aeropuertos y Servicios Auxiliares</t>
  </si>
  <si>
    <t>Agencia Espacial Mexicana</t>
  </si>
  <si>
    <t>Caminos y Puentes Federales de Ingresos y Servicios Conexos</t>
  </si>
  <si>
    <t>Administración Portuaria Integral de Ensenada,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</si>
  <si>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</si>
  <si>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</si>
  <si>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</si>
  <si>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</si>
  <si>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</si>
  <si>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Lázaro Cárdenas, S.A. de C.V.</t>
  </si>
  <si>
    <t>Administración Portuaria Integral de Tampico, S.A. de C.V.</t>
  </si>
  <si>
    <t>Administración Portuaria Integral de Veracruz, S.A. de C.V.</t>
  </si>
  <si>
    <t>Administración Portuaria Integral de Salina Cruz, S.A. de C.V.</t>
  </si>
  <si>
    <t>Organismo Promotor de Inversiones en Telecomunicaciones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</si>
  <si>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</si>
  <si>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</si>
  <si>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</si>
  <si>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</si>
  <si>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</si>
  <si>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</si>
  <si>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10 Economía</t>
  </si>
  <si>
    <t>Centro Nacional de Metrología</t>
  </si>
  <si>
    <t>Fideicomiso de Fomento Minero</t>
  </si>
  <si>
    <t>ProMéxico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</si>
  <si>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</si>
  <si>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</si>
  <si>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</si>
  <si>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</si>
  <si>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Nacional Autónoma de México</t>
  </si>
  <si>
    <t>Instituto Politécnico Nacional</t>
  </si>
  <si>
    <t>XE-IPN Canal 11</t>
  </si>
  <si>
    <t>Universidad Abierta y a Distancia de México</t>
  </si>
  <si>
    <t>Centro de Enseñanza Técnica Industrial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</si>
  <si>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</si>
  <si>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</si>
  <si>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</si>
  <si>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Cultura Física y Deporte</t>
  </si>
  <si>
    <t>Comisión Nacional de Libros de Texto Gratuitos</t>
  </si>
  <si>
    <t>Consejo Nacional de Fomento Educativo</t>
  </si>
  <si>
    <t>El Colegio de México, A.C.</t>
  </si>
  <si>
    <t>Fideicomiso de los Sistemas Normalizado de Competencia Laboral y de Certificación de Competencia Laboral</t>
  </si>
  <si>
    <t>Impresora y Encuadernadora Progreso, S.A. de C.V.</t>
  </si>
  <si>
    <t>Instituto Nacional para la Educación de los Adultos</t>
  </si>
  <si>
    <t>Instituto Nacional de la Infraestructura Física Educativa</t>
  </si>
  <si>
    <t>Patronato de Obras e Instalaciones del Instituto Politécnico Nacional</t>
  </si>
  <si>
    <t>Centro de Estudios Avanzados del Instituto Politécnico Nacional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</si>
  <si>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</si>
  <si>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</si>
  <si>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</si>
  <si>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</si>
  <si>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</si>
  <si>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</si>
  <si>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</si>
  <si>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</si>
  <si>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</si>
  <si>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</si>
  <si>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</si>
  <si>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</si>
  <si>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</si>
  <si>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</si>
  <si>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</si>
  <si>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</si>
  <si>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</si>
  <si>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</si>
  <si>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</si>
  <si>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</si>
  <si>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</si>
  <si>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</si>
  <si>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</si>
  <si>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</si>
  <si>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</si>
  <si>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13 Marina</t>
  </si>
  <si>
    <t>14 Trabajo y Previsión Social</t>
  </si>
  <si>
    <t>Comisión Nacional de los Salarios Mínimos</t>
  </si>
  <si>
    <t>Instituto del Fondo Nacional para el Consumo de los Trabajadores</t>
  </si>
  <si>
    <t>15 Desarrollo Agrario, Territorial y Urbano</t>
  </si>
  <si>
    <t>Comisión Nacional de Vivienda</t>
  </si>
  <si>
    <t>Procuraduría Agraria</t>
  </si>
  <si>
    <t>Fideicomiso Fondo Nacional de Habitaciones Populares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</si>
  <si>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</si>
  <si>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</si>
  <si>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</si>
  <si>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</si>
  <si>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</si>
  <si>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</si>
  <si>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</si>
  <si>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</si>
  <si>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17 Procuraduría General de la República</t>
  </si>
  <si>
    <t>Instituto Nacional de Ciencias Penales</t>
  </si>
  <si>
    <t>18 Energía</t>
  </si>
  <si>
    <t>Comisión Nacional de Seguridad Nuclear y Salvaguardias</t>
  </si>
  <si>
    <t>Comisión Nacional para el Uso Eficiente de la Energía</t>
  </si>
  <si>
    <t>Compañía Mexicana de Exploraciones, S.A. de C.V.</t>
  </si>
  <si>
    <t>Instituto Nacional de Electricidad y Energías Limpias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</si>
  <si>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</si>
  <si>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</si>
  <si>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</si>
  <si>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</si>
  <si>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20 Desarrollo Social</t>
  </si>
  <si>
    <t>Coordinación Nacional de PROSPERA Programa de Inclusión Social</t>
  </si>
  <si>
    <t>Instituto Mexicano de la Juventud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</si>
  <si>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</si>
  <si>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</si>
  <si>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</si>
  <si>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</si>
  <si>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Fondo Nacional para el Fomento de las Artesanías</t>
  </si>
  <si>
    <t>Consejo Nacional para el Desarrollo y la Inclusión de las Personas con Discapacidad</t>
  </si>
  <si>
    <t>21 Turismo</t>
  </si>
  <si>
    <t>FONATUR Constructora, S.A. de C.V.</t>
  </si>
  <si>
    <t>Consejo de Promoción Turística de México, S.A. de C.V.</t>
  </si>
  <si>
    <t>Fondo Nacional de Fomento al Turismo</t>
  </si>
  <si>
    <t>FONATUR Mantenimiento Turístico, S.A. de C.V.</t>
  </si>
  <si>
    <t>FONATUR Operadora Portuaria, S.A. de C.V.</t>
  </si>
  <si>
    <t>25 Previsiones y Aportaciones para los Sistemas de Educación Básica, Normal, Tecnológica y de Adultos</t>
  </si>
  <si>
    <t>27 Función Pública</t>
  </si>
  <si>
    <t>31 Tribunales Agrarios</t>
  </si>
  <si>
    <t>35 Comisión Nacional de los Derechos Humanos</t>
  </si>
  <si>
    <t>37 Consejería Jurídica del Ejecutivo Federal</t>
  </si>
  <si>
    <t>38 Consejo Nacional de Ciencia y Tecnología</t>
  </si>
  <si>
    <t>Centro de Investigación en Química Aplicada</t>
  </si>
  <si>
    <t>Centro de Investigaciones y Estudios Superiores en Antropología Social</t>
  </si>
  <si>
    <t>Consejo Nacional de Ciencia y Tecnología</t>
  </si>
  <si>
    <t>El Colegio de la Frontera Sur</t>
  </si>
  <si>
    <t>Instituto de Investigaciones "Dr. José María Luis Mora"</t>
  </si>
  <si>
    <t xml:space="preserve">Instituto Nacional de Astrofísica Óptica y Electrónica </t>
  </si>
  <si>
    <t>Centro de Ingeniería y Desarrollo Industrial</t>
  </si>
  <si>
    <t>Centro de Investigación Científica y de Educación Superior de Ensenada, Baja California</t>
  </si>
  <si>
    <t>Centro de Investigación en Materiales Avanzados, S.C.</t>
  </si>
  <si>
    <t>CIATEC, A.C. "Centro de Innovación Aplicada en Tecnologías Competitivas"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</si>
  <si>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</si>
  <si>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</si>
  <si>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</si>
  <si>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</si>
  <si>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</si>
  <si>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</si>
  <si>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</si>
  <si>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</si>
  <si>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</si>
  <si>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</si>
  <si>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</si>
  <si>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El Colegio de Michoacán, A.C.</t>
  </si>
  <si>
    <t>INFOTEC Centro de Investigación e Innovación en Tecnologías de la Información y Comunicación</t>
  </si>
  <si>
    <t>41 Comisión Federal de Competencia Económica</t>
  </si>
  <si>
    <t>42 Instituto Nacional para la Evaluación de la Educación</t>
  </si>
  <si>
    <t>43 Instituto Federal de Telecomunicaciones</t>
  </si>
  <si>
    <t>44 Instituto Nacional de Transparencia, Acceso a la Información y Protección de Datos Personales</t>
  </si>
  <si>
    <t>45 Comisión Reguladora de Energía</t>
  </si>
  <si>
    <t>46 Comisión Nacional de Hidrocarburos</t>
  </si>
  <si>
    <t>47 Entidades no Sectorizadas</t>
  </si>
  <si>
    <t>Comisión Nacional para el Desarrollo de los Pueblos Indígenas</t>
  </si>
  <si>
    <t>Instituto Nacional de las Mujeres</t>
  </si>
  <si>
    <t>Procuraduría de la Defensa del Contribuyente</t>
  </si>
  <si>
    <t>Comisión Ejecutiva de Atención a Víctimas</t>
  </si>
  <si>
    <t>Notimex, Agencia de Noticias del Estado Mexicano</t>
  </si>
  <si>
    <t>Sistema Público de Radiodifusión del Estado Mexicano</t>
  </si>
  <si>
    <t>Secretaría Ejecutiva del Sistema Nacional Anticorrupción</t>
  </si>
  <si>
    <t>48 Cultura</t>
  </si>
  <si>
    <t>Instituto Nacional de Bellas Artes y Literatura</t>
  </si>
  <si>
    <t>Radio Educación</t>
  </si>
  <si>
    <t>Instituto Nacional del Derecho de Autor</t>
  </si>
  <si>
    <t>Instituto Nacional del Estudios Históricos de las Revoluciones de México</t>
  </si>
  <si>
    <t>Estudios Churubusco Azteca, S.A.</t>
  </si>
  <si>
    <t>Fideicomiso para la Cineteca Nacional</t>
  </si>
  <si>
    <t>Instituto Mexicano de Cinematografía</t>
  </si>
  <si>
    <t>Televisión Metropolitana S.A. de C.V.</t>
  </si>
  <si>
    <t>50 Instituto Mexicano del Seguro Social</t>
  </si>
  <si>
    <t>51 Instituto de Seguridad y Servicios Sociales de los Trabajadores del Estado</t>
  </si>
  <si>
    <t>52  Petróleos Mexicanos</t>
  </si>
  <si>
    <t>Pemex-Exploración y Producción</t>
  </si>
  <si>
    <t>Pemex-Fertilizantes</t>
  </si>
  <si>
    <t>Pemex-Etileno</t>
  </si>
  <si>
    <t>Pemex Logística</t>
  </si>
  <si>
    <t>Pemex Perforación y Servicios</t>
  </si>
  <si>
    <t>Pemex Transformación Industrial</t>
  </si>
  <si>
    <t>Pemex Corporativo</t>
  </si>
  <si>
    <t>Fuente: Dependencias y entidades de la Administración Pública Federal.</t>
  </si>
  <si>
    <t>Agencia Reguladora del Transporte Ferroviario</t>
  </si>
  <si>
    <t>Instituto Nacional de la Economía Social</t>
  </si>
  <si>
    <t>Instituto Nacional de Antropología e Historia</t>
  </si>
  <si>
    <t>Primer Trimestre de 2018</t>
  </si>
  <si>
    <t>Enero-marzo</t>
  </si>
  <si>
    <t>Monto anual autorizado o modificado
 2018</t>
  </si>
  <si>
    <t>ENERO-MARZO DE 2018</t>
  </si>
  <si>
    <t>Banco Nacional de Comercio Exterior, S.N.C.</t>
  </si>
  <si>
    <t>Centro de Investigación en Ciencias de Información Geoespacial A.C</t>
  </si>
  <si>
    <r>
      <rPr>
        <b/>
        <sz val="14"/>
        <rFont val="Soberana Titular"/>
        <family val="3"/>
      </rPr>
      <t xml:space="preserve">III. </t>
    </r>
    <r>
      <rPr>
        <b/>
        <sz val="14"/>
        <color rgb="FF000000"/>
        <rFont val="Soberana Titular"/>
        <family val="3"/>
      </rPr>
      <t>MONTO EROGADO SOBRE CONTRATOS PLURIANUALES DE OBRA, ADQUISICIONES Y ARRENDAMIENTOS O SERVICIOS</t>
    </r>
  </si>
  <si>
    <r>
      <t>MONTO EROGADO SOBRE CONTRATOS PLURIANUALES DE OBRA, ADQUISICIONES Y ARRENDAMIENTOS O SERVICIOS</t>
    </r>
    <r>
      <rPr>
        <b/>
        <sz val="11"/>
        <rFont val="Soberana Sans"/>
        <family val="3"/>
      </rPr>
      <t xml:space="preserve">
Enero-marzo de 2018
(Miles de pesos)</t>
    </r>
  </si>
  <si>
    <t>Instituto Nacional de Pesca y Acuacultura</t>
  </si>
  <si>
    <t>22 Instituto Nacional Electoral</t>
  </si>
  <si>
    <t>32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</si>
</sst>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Soberana Titular"/>
      <family val="3"/>
    </font>
    <font>
      <b/>
      <sz val="12"/>
      <color rgb="FF808080"/>
      <name val="Soberana Titular"/>
      <family val="3"/>
    </font>
    <font>
      <sz val="8"/>
      <name val="Arial Unicode MS"/>
      <family val="2"/>
    </font>
    <font>
      <b/>
      <sz val="8"/>
      <color rgb="FF808080"/>
      <name val="Arial Unicode MS"/>
      <family val="2"/>
    </font>
    <font>
      <b/>
      <sz val="8"/>
      <name val="Arial Unicode MS"/>
      <family val="2"/>
    </font>
    <font>
      <b/>
      <sz val="14"/>
      <color rgb="FF000000"/>
      <name val="Soberana Titular"/>
      <family val="3"/>
    </font>
    <font>
      <b/>
      <sz val="12"/>
      <color rgb="FF000000"/>
      <name val="Soberana Titular"/>
      <family val="3"/>
    </font>
    <font>
      <sz val="10"/>
      <name val="Arial"/>
      <family val="2"/>
    </font>
    <font>
      <b/>
      <sz val="11"/>
      <name val="Soberana Sans"/>
      <family val="3"/>
    </font>
    <font>
      <sz val="10"/>
      <name val="Soberana Sans"/>
      <family val="3"/>
    </font>
    <font>
      <b/>
      <sz val="8"/>
      <color rgb="FF000000"/>
      <name val="Soberana Sans"/>
      <family val="3"/>
    </font>
    <font>
      <sz val="8"/>
      <color rgb="FF000000"/>
      <name val="Soberana Sans"/>
      <family val="3"/>
    </font>
    <font>
      <sz val="8"/>
      <color theme="1"/>
      <name val="Soberana Sans"/>
      <family val="3"/>
    </font>
    <font>
      <sz val="8"/>
      <name val="Soberana Sans"/>
      <family val="3"/>
    </font>
    <font>
      <sz val="11"/>
      <color theme="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</cellStyleXfs>
  <cellXfs count="51">
    <xf numFmtId="0" fontId="0" fillId="0" borderId="0" xfId="0"/>
    <xf numFmtId="164" fontId="3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right" vertical="top"/>
    </xf>
    <xf numFmtId="164" fontId="5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top" wrapText="1"/>
    </xf>
    <xf numFmtId="164" fontId="11" fillId="3" borderId="1" xfId="1" applyNumberFormat="1" applyFont="1" applyFill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/>
    </xf>
    <xf numFmtId="165" fontId="12" fillId="4" borderId="0" xfId="0" applyNumberFormat="1" applyFont="1" applyFill="1" applyBorder="1" applyAlignment="1">
      <alignment horizontal="left" vertical="top"/>
    </xf>
    <xf numFmtId="49" fontId="12" fillId="4" borderId="0" xfId="0" applyNumberFormat="1" applyFont="1" applyFill="1" applyBorder="1" applyAlignment="1">
      <alignment vertical="top" wrapText="1"/>
    </xf>
    <xf numFmtId="164" fontId="12" fillId="4" borderId="0" xfId="1" applyNumberFormat="1" applyFont="1" applyFill="1" applyBorder="1" applyAlignment="1">
      <alignment horizontal="right" vertical="top"/>
    </xf>
    <xf numFmtId="165" fontId="1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vertical="top" wrapText="1"/>
    </xf>
    <xf numFmtId="164" fontId="12" fillId="0" borderId="0" xfId="1" applyNumberFormat="1" applyFont="1" applyFill="1" applyBorder="1" applyAlignment="1">
      <alignment horizontal="right" vertical="top"/>
    </xf>
    <xf numFmtId="165" fontId="13" fillId="0" borderId="0" xfId="0" applyNumberFormat="1" applyFont="1" applyFill="1" applyBorder="1" applyAlignment="1">
      <alignment horizontal="left" vertical="top" indent="2"/>
    </xf>
    <xf numFmtId="49" fontId="13" fillId="0" borderId="0" xfId="0" applyNumberFormat="1" applyFont="1" applyFill="1" applyBorder="1" applyAlignment="1">
      <alignment horizontal="left" vertical="top" wrapText="1" indent="3"/>
    </xf>
    <xf numFmtId="164" fontId="13" fillId="0" borderId="0" xfId="1" applyNumberFormat="1" applyFont="1" applyFill="1" applyBorder="1" applyAlignment="1">
      <alignment horizontal="right" vertical="top"/>
    </xf>
    <xf numFmtId="165" fontId="12" fillId="5" borderId="0" xfId="0" applyNumberFormat="1" applyFont="1" applyFill="1" applyBorder="1" applyAlignment="1">
      <alignment horizontal="left" vertical="top"/>
    </xf>
    <xf numFmtId="49" fontId="12" fillId="5" borderId="0" xfId="0" applyNumberFormat="1" applyFont="1" applyFill="1" applyBorder="1" applyAlignment="1">
      <alignment vertical="top" wrapText="1"/>
    </xf>
    <xf numFmtId="164" fontId="12" fillId="5" borderId="0" xfId="1" applyNumberFormat="1" applyFont="1" applyFill="1" applyBorder="1" applyAlignment="1">
      <alignment horizontal="right" vertical="top"/>
    </xf>
    <xf numFmtId="164" fontId="14" fillId="0" borderId="0" xfId="1" applyNumberFormat="1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vertical="top" wrapText="1"/>
    </xf>
    <xf numFmtId="164" fontId="13" fillId="0" borderId="0" xfId="1" applyNumberFormat="1" applyFont="1" applyFill="1" applyBorder="1" applyAlignment="1">
      <alignment horizontal="right" vertical="top" wrapText="1"/>
    </xf>
    <xf numFmtId="164" fontId="15" fillId="0" borderId="0" xfId="1" applyNumberFormat="1" applyFont="1" applyFill="1" applyBorder="1" applyAlignment="1">
      <alignment horizontal="right" vertical="top" wrapText="1"/>
    </xf>
    <xf numFmtId="164" fontId="15" fillId="0" borderId="0" xfId="1" applyNumberFormat="1" applyFont="1" applyFill="1" applyBorder="1" applyAlignment="1" applyProtection="1">
      <alignment horizontal="right" vertical="top" wrapText="1"/>
      <protection locked="0"/>
    </xf>
    <xf numFmtId="3" fontId="13" fillId="0" borderId="0" xfId="0" applyNumberFormat="1" applyFont="1" applyFill="1" applyBorder="1" applyAlignment="1">
      <alignment vertical="top" wrapText="1"/>
    </xf>
    <xf numFmtId="1" fontId="13" fillId="0" borderId="0" xfId="0" applyNumberFormat="1" applyFont="1" applyFill="1" applyBorder="1" applyAlignment="1">
      <alignment horizontal="left" vertical="top" indent="2"/>
    </xf>
    <xf numFmtId="1" fontId="12" fillId="0" borderId="0" xfId="0" applyNumberFormat="1" applyFont="1" applyFill="1" applyBorder="1" applyAlignment="1">
      <alignment horizontal="left" vertical="top"/>
    </xf>
    <xf numFmtId="1" fontId="12" fillId="4" borderId="0" xfId="0" applyNumberFormat="1" applyFont="1" applyFill="1" applyBorder="1" applyAlignment="1">
      <alignment horizontal="left" vertical="top"/>
    </xf>
    <xf numFmtId="164" fontId="13" fillId="0" borderId="0" xfId="1" applyNumberFormat="1" applyFont="1" applyBorder="1" applyAlignment="1">
      <alignment horizontal="right" vertical="top"/>
    </xf>
    <xf numFmtId="164" fontId="13" fillId="0" borderId="0" xfId="1" applyNumberFormat="1" applyFont="1" applyFill="1" applyBorder="1" applyAlignment="1" applyProtection="1">
      <alignment horizontal="right" vertical="top"/>
      <protection locked="0"/>
    </xf>
    <xf numFmtId="164" fontId="14" fillId="0" borderId="0" xfId="1" applyNumberFormat="1" applyFont="1" applyBorder="1" applyAlignment="1">
      <alignment horizontal="right" vertical="top"/>
    </xf>
    <xf numFmtId="1" fontId="12" fillId="5" borderId="0" xfId="0" applyNumberFormat="1" applyFont="1" applyFill="1" applyBorder="1" applyAlignment="1">
      <alignment horizontal="left" vertical="top"/>
    </xf>
    <xf numFmtId="164" fontId="16" fillId="0" borderId="0" xfId="1" applyNumberFormat="1" applyFont="1" applyFill="1" applyBorder="1" applyAlignment="1">
      <alignment horizontal="right" vertical="top"/>
    </xf>
    <xf numFmtId="1" fontId="13" fillId="0" borderId="1" xfId="0" applyNumberFormat="1" applyFont="1" applyFill="1" applyBorder="1" applyAlignment="1">
      <alignment horizontal="left" vertical="top" indent="2"/>
    </xf>
    <xf numFmtId="49" fontId="13" fillId="0" borderId="1" xfId="0" applyNumberFormat="1" applyFont="1" applyFill="1" applyBorder="1" applyAlignment="1">
      <alignment horizontal="left" vertical="top" wrapText="1" indent="3"/>
    </xf>
    <xf numFmtId="164" fontId="13" fillId="0" borderId="1" xfId="1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1" fontId="12" fillId="5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 wrapText="1"/>
    </xf>
    <xf numFmtId="3" fontId="11" fillId="3" borderId="0" xfId="3" applyNumberFormat="1" applyFont="1" applyFill="1" applyBorder="1" applyAlignment="1">
      <alignment horizontal="center" vertical="center" wrapText="1"/>
    </xf>
    <xf numFmtId="3" fontId="11" fillId="3" borderId="1" xfId="3" applyNumberFormat="1" applyFont="1" applyFill="1" applyBorder="1" applyAlignment="1">
      <alignment horizontal="center" vertical="center" wrapText="1"/>
    </xf>
    <xf numFmtId="164" fontId="11" fillId="3" borderId="0" xfId="1" applyNumberFormat="1" applyFont="1" applyFill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11" xfId="3"/>
    <cellStyle name="Normal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6"/>
  <sheetViews>
    <sheetView showGridLines="0" tabSelected="1" zoomScaleNormal="100" workbookViewId="0">
      <selection sqref="A1:C1"/>
    </sheetView>
  </sheetViews>
  <sheetFormatPr baseColWidth="10" defaultRowHeight="15" x14ac:dyDescent="0.25"/>
  <cols>
    <col min="1" max="1" width="7.85546875" style="39" customWidth="1"/>
    <col min="2" max="2" width="64.140625" style="39" customWidth="1"/>
    <col min="3" max="4" width="20.28515625" style="39" customWidth="1"/>
    <col min="5" max="5" width="2.28515625" style="39" customWidth="1"/>
    <col min="6" max="6" width="21.7109375" style="39" customWidth="1"/>
    <col min="7" max="16384" width="11.42578125" style="40"/>
  </cols>
  <sheetData>
    <row r="1" spans="1:6" ht="48.75" customHeight="1" x14ac:dyDescent="0.25">
      <c r="A1" s="42" t="s">
        <v>0</v>
      </c>
      <c r="B1" s="42"/>
      <c r="C1" s="42"/>
      <c r="D1" s="1" t="s">
        <v>235</v>
      </c>
      <c r="E1" s="2"/>
      <c r="F1" s="3"/>
    </row>
    <row r="2" spans="1:6" ht="18.75" x14ac:dyDescent="0.25">
      <c r="A2" s="4"/>
      <c r="B2" s="4"/>
      <c r="C2" s="5"/>
      <c r="D2" s="3"/>
      <c r="E2" s="2"/>
      <c r="F2" s="3"/>
    </row>
    <row r="3" spans="1:6" ht="43.5" customHeight="1" x14ac:dyDescent="0.3">
      <c r="A3" s="43" t="s">
        <v>241</v>
      </c>
      <c r="B3" s="43"/>
      <c r="C3" s="43"/>
      <c r="D3" s="43"/>
      <c r="E3" s="43"/>
      <c r="F3" s="43"/>
    </row>
    <row r="4" spans="1:6" ht="15.75" x14ac:dyDescent="0.25">
      <c r="A4" s="44" t="s">
        <v>238</v>
      </c>
      <c r="B4" s="44"/>
      <c r="C4" s="44"/>
      <c r="D4" s="44"/>
      <c r="E4" s="44"/>
      <c r="F4" s="44"/>
    </row>
    <row r="5" spans="1:6" ht="55.5" customHeight="1" x14ac:dyDescent="0.25">
      <c r="A5" s="45" t="s">
        <v>242</v>
      </c>
      <c r="B5" s="45"/>
      <c r="C5" s="45"/>
      <c r="D5" s="45"/>
      <c r="E5" s="45"/>
      <c r="F5" s="45"/>
    </row>
    <row r="6" spans="1:6" ht="15" customHeight="1" x14ac:dyDescent="0.25">
      <c r="A6" s="46" t="s">
        <v>1</v>
      </c>
      <c r="B6" s="46"/>
      <c r="C6" s="48" t="s">
        <v>237</v>
      </c>
      <c r="D6" s="50" t="s">
        <v>236</v>
      </c>
      <c r="E6" s="50"/>
      <c r="F6" s="50"/>
    </row>
    <row r="7" spans="1:6" ht="42.75" customHeight="1" x14ac:dyDescent="0.25">
      <c r="A7" s="47"/>
      <c r="B7" s="47"/>
      <c r="C7" s="49"/>
      <c r="D7" s="6" t="s">
        <v>2</v>
      </c>
      <c r="E7" s="7"/>
      <c r="F7" s="6" t="s">
        <v>3</v>
      </c>
    </row>
    <row r="8" spans="1:6" x14ac:dyDescent="0.25">
      <c r="A8" s="8" t="s">
        <v>4</v>
      </c>
      <c r="B8" s="9"/>
      <c r="C8" s="10">
        <f>+C15+C9+C12</f>
        <v>712972.0591496001</v>
      </c>
      <c r="D8" s="10">
        <f t="shared" ref="D8:F8" si="0">+D15+D9+D12</f>
        <v>288331.31018739997</v>
      </c>
      <c r="E8" s="10"/>
      <c r="F8" s="10">
        <f t="shared" si="0"/>
        <v>191709.43150000001</v>
      </c>
    </row>
    <row r="9" spans="1:6" x14ac:dyDescent="0.25">
      <c r="A9" s="11"/>
      <c r="B9" s="12" t="s">
        <v>5</v>
      </c>
      <c r="C9" s="13">
        <f>+C10+C11</f>
        <v>484455.82214960002</v>
      </c>
      <c r="D9" s="13">
        <f>+D10+D11</f>
        <v>199661.57718739999</v>
      </c>
      <c r="E9" s="13"/>
      <c r="F9" s="13">
        <f>+F10+F11</f>
        <v>121567.44549999999</v>
      </c>
    </row>
    <row r="10" spans="1:6" x14ac:dyDescent="0.25">
      <c r="A10" s="14"/>
      <c r="B10" s="15" t="s">
        <v>6</v>
      </c>
      <c r="C10" s="16">
        <v>374041.3131196</v>
      </c>
      <c r="D10" s="16">
        <v>172057.9499299</v>
      </c>
      <c r="E10" s="16"/>
      <c r="F10" s="16">
        <v>121567.44549999999</v>
      </c>
    </row>
    <row r="11" spans="1:6" x14ac:dyDescent="0.25">
      <c r="A11" s="14"/>
      <c r="B11" s="15" t="s">
        <v>7</v>
      </c>
      <c r="C11" s="16">
        <v>110414.50903</v>
      </c>
      <c r="D11" s="16">
        <v>27603.6272575</v>
      </c>
      <c r="E11" s="16"/>
      <c r="F11" s="16">
        <v>0</v>
      </c>
    </row>
    <row r="12" spans="1:6" x14ac:dyDescent="0.25">
      <c r="A12" s="11"/>
      <c r="B12" s="12" t="s">
        <v>8</v>
      </c>
      <c r="C12" s="13">
        <f>((+C13+C14))</f>
        <v>166357.76800000001</v>
      </c>
      <c r="D12" s="13">
        <f>((+D13+D14))</f>
        <v>62488.22</v>
      </c>
      <c r="E12" s="13"/>
      <c r="F12" s="13">
        <f>((+F13+F14))</f>
        <v>62488.22</v>
      </c>
    </row>
    <row r="13" spans="1:6" x14ac:dyDescent="0.25">
      <c r="A13" s="14"/>
      <c r="B13" s="15" t="s">
        <v>6</v>
      </c>
      <c r="C13" s="16">
        <v>166357.76800000001</v>
      </c>
      <c r="D13" s="16">
        <v>62488.22</v>
      </c>
      <c r="E13" s="16"/>
      <c r="F13" s="16">
        <v>62488.22</v>
      </c>
    </row>
    <row r="14" spans="1:6" x14ac:dyDescent="0.25">
      <c r="A14" s="14"/>
      <c r="B14" s="15" t="s">
        <v>7</v>
      </c>
      <c r="C14" s="16">
        <v>0</v>
      </c>
      <c r="D14" s="16">
        <v>0</v>
      </c>
      <c r="E14" s="16"/>
      <c r="F14" s="16">
        <v>0</v>
      </c>
    </row>
    <row r="15" spans="1:6" x14ac:dyDescent="0.25">
      <c r="A15" s="11"/>
      <c r="B15" s="12" t="s">
        <v>9</v>
      </c>
      <c r="C15" s="13">
        <f>((+C16+C17))</f>
        <v>62158.469000000005</v>
      </c>
      <c r="D15" s="13">
        <f>((+D16+D17))</f>
        <v>26181.512999999999</v>
      </c>
      <c r="E15" s="13"/>
      <c r="F15" s="13">
        <f>((+F16+F17))</f>
        <v>7653.7659999999996</v>
      </c>
    </row>
    <row r="16" spans="1:6" x14ac:dyDescent="0.25">
      <c r="A16" s="14"/>
      <c r="B16" s="15" t="s">
        <v>6</v>
      </c>
      <c r="C16" s="16">
        <v>58277.455000000002</v>
      </c>
      <c r="D16" s="16">
        <v>22300.499</v>
      </c>
      <c r="E16" s="16"/>
      <c r="F16" s="16">
        <v>7653.7659999999996</v>
      </c>
    </row>
    <row r="17" spans="1:6" x14ac:dyDescent="0.25">
      <c r="A17" s="14"/>
      <c r="B17" s="15" t="s">
        <v>7</v>
      </c>
      <c r="C17" s="16">
        <v>3881.0140000000001</v>
      </c>
      <c r="D17" s="16">
        <v>3881.0140000000001</v>
      </c>
      <c r="E17" s="16"/>
      <c r="F17" s="16">
        <v>0</v>
      </c>
    </row>
    <row r="18" spans="1:6" x14ac:dyDescent="0.25">
      <c r="A18" s="8" t="s">
        <v>10</v>
      </c>
      <c r="B18" s="9"/>
      <c r="C18" s="10">
        <f>((+C19))</f>
        <v>197912.38653999998</v>
      </c>
      <c r="D18" s="10">
        <f t="shared" ref="D18:F18" si="1">((+D19))</f>
        <v>5823.8509699999995</v>
      </c>
      <c r="E18" s="10"/>
      <c r="F18" s="10">
        <f t="shared" si="1"/>
        <v>5822.845659999999</v>
      </c>
    </row>
    <row r="19" spans="1:6" x14ac:dyDescent="0.25">
      <c r="A19" s="11"/>
      <c r="B19" s="12" t="s">
        <v>11</v>
      </c>
      <c r="C19" s="13">
        <f>((+C20+C21))</f>
        <v>197912.38653999998</v>
      </c>
      <c r="D19" s="13">
        <f>((+D20+D21))</f>
        <v>5823.8509699999995</v>
      </c>
      <c r="E19" s="13"/>
      <c r="F19" s="13">
        <f>((+F20+F21))</f>
        <v>5822.845659999999</v>
      </c>
    </row>
    <row r="20" spans="1:6" x14ac:dyDescent="0.25">
      <c r="A20" s="14"/>
      <c r="B20" s="15" t="s">
        <v>6</v>
      </c>
      <c r="C20" s="16">
        <v>197912.38653999998</v>
      </c>
      <c r="D20" s="16">
        <v>5823.8509699999995</v>
      </c>
      <c r="E20" s="16"/>
      <c r="F20" s="16">
        <v>5822.845659999999</v>
      </c>
    </row>
    <row r="21" spans="1:6" x14ac:dyDescent="0.25">
      <c r="A21" s="14"/>
      <c r="B21" s="15" t="s">
        <v>7</v>
      </c>
      <c r="C21" s="16">
        <v>0</v>
      </c>
      <c r="D21" s="16">
        <v>0</v>
      </c>
      <c r="E21" s="16"/>
      <c r="F21" s="16">
        <v>0</v>
      </c>
    </row>
    <row r="22" spans="1:6" x14ac:dyDescent="0.25">
      <c r="A22" s="8" t="s">
        <v>12</v>
      </c>
      <c r="B22" s="9"/>
      <c r="C22" s="10">
        <f>+C23+C26</f>
        <v>1369379.6340000001</v>
      </c>
      <c r="D22" s="10">
        <f t="shared" ref="D22:F22" si="2">+D23+D26</f>
        <v>163961.67255000002</v>
      </c>
      <c r="E22" s="10"/>
      <c r="F22" s="10">
        <f t="shared" si="2"/>
        <v>171870.47423999998</v>
      </c>
    </row>
    <row r="23" spans="1:6" x14ac:dyDescent="0.25">
      <c r="A23" s="11"/>
      <c r="B23" s="12" t="s">
        <v>13</v>
      </c>
      <c r="C23" s="13">
        <f>((+C24+C25))</f>
        <v>170995.103</v>
      </c>
      <c r="D23" s="13">
        <f>((+D24+D25))</f>
        <v>33594.983</v>
      </c>
      <c r="E23" s="13"/>
      <c r="F23" s="13">
        <f>((+F24+F25))</f>
        <v>33225.690999999999</v>
      </c>
    </row>
    <row r="24" spans="1:6" x14ac:dyDescent="0.25">
      <c r="A24" s="14"/>
      <c r="B24" s="15" t="s">
        <v>6</v>
      </c>
      <c r="C24" s="16">
        <v>170995.103</v>
      </c>
      <c r="D24" s="16">
        <v>33594.983</v>
      </c>
      <c r="E24" s="16"/>
      <c r="F24" s="16">
        <v>33225.690999999999</v>
      </c>
    </row>
    <row r="25" spans="1:6" x14ac:dyDescent="0.25">
      <c r="A25" s="14"/>
      <c r="B25" s="15" t="s">
        <v>7</v>
      </c>
      <c r="C25" s="16">
        <v>0</v>
      </c>
      <c r="D25" s="16">
        <v>0</v>
      </c>
      <c r="E25" s="16"/>
      <c r="F25" s="16">
        <v>0</v>
      </c>
    </row>
    <row r="26" spans="1:6" x14ac:dyDescent="0.25">
      <c r="A26" s="11"/>
      <c r="B26" s="12" t="s">
        <v>14</v>
      </c>
      <c r="C26" s="13">
        <f>((+C27+C28))</f>
        <v>1198384.531</v>
      </c>
      <c r="D26" s="13">
        <f>((+D27+D28))</f>
        <v>130366.68955000001</v>
      </c>
      <c r="E26" s="13"/>
      <c r="F26" s="13">
        <f>((+F27+F28))</f>
        <v>138644.78323999999</v>
      </c>
    </row>
    <row r="27" spans="1:6" x14ac:dyDescent="0.25">
      <c r="A27" s="14"/>
      <c r="B27" s="15" t="s">
        <v>6</v>
      </c>
      <c r="C27" s="16">
        <v>956509.06099999999</v>
      </c>
      <c r="D27" s="16">
        <v>95612.491240000003</v>
      </c>
      <c r="E27" s="16"/>
      <c r="F27" s="16">
        <v>127664.04961</v>
      </c>
    </row>
    <row r="28" spans="1:6" x14ac:dyDescent="0.25">
      <c r="A28" s="14"/>
      <c r="B28" s="15" t="s">
        <v>7</v>
      </c>
      <c r="C28" s="16">
        <v>241875.47</v>
      </c>
      <c r="D28" s="16">
        <v>34754.19831</v>
      </c>
      <c r="E28" s="16"/>
      <c r="F28" s="16">
        <v>10980.733630000001</v>
      </c>
    </row>
    <row r="29" spans="1:6" x14ac:dyDescent="0.25">
      <c r="A29" s="8" t="s">
        <v>15</v>
      </c>
      <c r="B29" s="9"/>
      <c r="C29" s="10">
        <f>+C30+C33+C36+C39</f>
        <v>15649562.900000002</v>
      </c>
      <c r="D29" s="10">
        <f t="shared" ref="D29:F29" si="3">+D30+D33+D36+D39</f>
        <v>2333630.0756099997</v>
      </c>
      <c r="E29" s="10"/>
      <c r="F29" s="10">
        <f t="shared" si="3"/>
        <v>2287799.1572099989</v>
      </c>
    </row>
    <row r="30" spans="1:6" x14ac:dyDescent="0.25">
      <c r="A30" s="11"/>
      <c r="B30" s="12" t="s">
        <v>11</v>
      </c>
      <c r="C30" s="13">
        <f>((+C31+C32))</f>
        <v>15626750.4</v>
      </c>
      <c r="D30" s="13">
        <f>((+D31+D32))</f>
        <v>2329502.8067399999</v>
      </c>
      <c r="E30" s="13"/>
      <c r="F30" s="13">
        <f>((+F31+F32))</f>
        <v>2284862.0043399995</v>
      </c>
    </row>
    <row r="31" spans="1:6" x14ac:dyDescent="0.25">
      <c r="A31" s="14"/>
      <c r="B31" s="15" t="s">
        <v>6</v>
      </c>
      <c r="C31" s="16">
        <v>15626750.4</v>
      </c>
      <c r="D31" s="16">
        <v>2329502.8067399999</v>
      </c>
      <c r="E31" s="16"/>
      <c r="F31" s="16">
        <v>2284862.0043399995</v>
      </c>
    </row>
    <row r="32" spans="1:6" x14ac:dyDescent="0.25">
      <c r="A32" s="14"/>
      <c r="B32" s="15" t="s">
        <v>7</v>
      </c>
      <c r="C32" s="16">
        <v>0</v>
      </c>
      <c r="D32" s="16">
        <v>0</v>
      </c>
      <c r="E32" s="16"/>
      <c r="F32" s="16">
        <v>0</v>
      </c>
    </row>
    <row r="33" spans="1:6" x14ac:dyDescent="0.25">
      <c r="A33" s="11"/>
      <c r="B33" s="12" t="s">
        <v>16</v>
      </c>
      <c r="C33" s="13">
        <f>((+C34+C35))</f>
        <v>2594.8000000000002</v>
      </c>
      <c r="D33" s="13">
        <f>((+D34+D35))</f>
        <v>828.40953000000002</v>
      </c>
      <c r="E33" s="13"/>
      <c r="F33" s="13">
        <f>((+F34+F35))</f>
        <v>828.40953000000002</v>
      </c>
    </row>
    <row r="34" spans="1:6" x14ac:dyDescent="0.25">
      <c r="A34" s="14"/>
      <c r="B34" s="15" t="s">
        <v>6</v>
      </c>
      <c r="C34" s="16">
        <v>2594.8000000000002</v>
      </c>
      <c r="D34" s="16">
        <v>828.40953000000002</v>
      </c>
      <c r="E34" s="16"/>
      <c r="F34" s="16">
        <v>828.40953000000002</v>
      </c>
    </row>
    <row r="35" spans="1:6" x14ac:dyDescent="0.25">
      <c r="A35" s="14"/>
      <c r="B35" s="15" t="s">
        <v>7</v>
      </c>
      <c r="C35" s="16">
        <v>0</v>
      </c>
      <c r="D35" s="16">
        <v>0</v>
      </c>
      <c r="E35" s="16"/>
      <c r="F35" s="16">
        <v>0</v>
      </c>
    </row>
    <row r="36" spans="1:6" x14ac:dyDescent="0.25">
      <c r="A36" s="11"/>
      <c r="B36" s="12" t="s">
        <v>17</v>
      </c>
      <c r="C36" s="13">
        <f>((+C37+C38))</f>
        <v>15169.4</v>
      </c>
      <c r="D36" s="13">
        <f>((+D37+D38))</f>
        <v>1690.2333399999998</v>
      </c>
      <c r="E36" s="13"/>
      <c r="F36" s="13">
        <f>((+F37+F38))</f>
        <v>1690.2333399999998</v>
      </c>
    </row>
    <row r="37" spans="1:6" x14ac:dyDescent="0.25">
      <c r="A37" s="14"/>
      <c r="B37" s="15" t="s">
        <v>6</v>
      </c>
      <c r="C37" s="16">
        <v>15169.4</v>
      </c>
      <c r="D37" s="16">
        <v>1690.2333399999998</v>
      </c>
      <c r="E37" s="16"/>
      <c r="F37" s="16">
        <v>1690.2333399999998</v>
      </c>
    </row>
    <row r="38" spans="1:6" x14ac:dyDescent="0.25">
      <c r="A38" s="14"/>
      <c r="B38" s="15" t="s">
        <v>7</v>
      </c>
      <c r="C38" s="16">
        <v>0</v>
      </c>
      <c r="D38" s="16">
        <v>0</v>
      </c>
      <c r="E38" s="16"/>
      <c r="F38" s="16">
        <v>0</v>
      </c>
    </row>
    <row r="39" spans="1:6" x14ac:dyDescent="0.25">
      <c r="A39" s="11"/>
      <c r="B39" s="12" t="s">
        <v>18</v>
      </c>
      <c r="C39" s="13">
        <f>((+C40+C41))</f>
        <v>5048.3</v>
      </c>
      <c r="D39" s="13">
        <f>((+D40+D41))</f>
        <v>1608.626</v>
      </c>
      <c r="E39" s="13"/>
      <c r="F39" s="13">
        <f>((+F40+F41))</f>
        <v>418.51</v>
      </c>
    </row>
    <row r="40" spans="1:6" x14ac:dyDescent="0.25">
      <c r="A40" s="14"/>
      <c r="B40" s="15" t="s">
        <v>6</v>
      </c>
      <c r="C40" s="16">
        <v>5048.3</v>
      </c>
      <c r="D40" s="16">
        <v>1608.626</v>
      </c>
      <c r="E40" s="16"/>
      <c r="F40" s="16">
        <v>418.51</v>
      </c>
    </row>
    <row r="41" spans="1:6" x14ac:dyDescent="0.25">
      <c r="A41" s="14"/>
      <c r="B41" s="15" t="s">
        <v>7</v>
      </c>
      <c r="C41" s="16">
        <v>0</v>
      </c>
      <c r="D41" s="16">
        <v>0</v>
      </c>
      <c r="E41" s="16"/>
      <c r="F41" s="16">
        <v>0</v>
      </c>
    </row>
    <row r="42" spans="1:6" x14ac:dyDescent="0.25">
      <c r="A42" s="17" t="s">
        <v>19</v>
      </c>
      <c r="B42" s="18"/>
      <c r="C42" s="19">
        <f>+C43</f>
        <v>1577800.8866500007</v>
      </c>
      <c r="D42" s="19">
        <f t="shared" ref="D42:F42" si="4">+D43</f>
        <v>468326.00971124659</v>
      </c>
      <c r="E42" s="19"/>
      <c r="F42" s="19">
        <f t="shared" si="4"/>
        <v>468326.00971124659</v>
      </c>
    </row>
    <row r="43" spans="1:6" x14ac:dyDescent="0.25">
      <c r="A43" s="11"/>
      <c r="B43" s="12" t="s">
        <v>11</v>
      </c>
      <c r="C43" s="13">
        <f>((+C44+C45))</f>
        <v>1577800.8866500007</v>
      </c>
      <c r="D43" s="13">
        <f>((+D44+D45))</f>
        <v>468326.00971124659</v>
      </c>
      <c r="E43" s="13"/>
      <c r="F43" s="13">
        <f>((+F44+F45))</f>
        <v>468326.00971124659</v>
      </c>
    </row>
    <row r="44" spans="1:6" x14ac:dyDescent="0.25">
      <c r="A44" s="14"/>
      <c r="B44" s="15" t="s">
        <v>6</v>
      </c>
      <c r="C44" s="16">
        <v>1471232.3576500006</v>
      </c>
      <c r="D44" s="16">
        <v>441683.87746124656</v>
      </c>
      <c r="E44" s="16"/>
      <c r="F44" s="16">
        <v>441683.87746124656</v>
      </c>
    </row>
    <row r="45" spans="1:6" x14ac:dyDescent="0.25">
      <c r="A45" s="14"/>
      <c r="B45" s="15" t="s">
        <v>7</v>
      </c>
      <c r="C45" s="16">
        <v>106568.52899999999</v>
      </c>
      <c r="D45" s="16">
        <v>26642.132249999999</v>
      </c>
      <c r="E45" s="16"/>
      <c r="F45" s="16">
        <v>26642.132249999999</v>
      </c>
    </row>
    <row r="46" spans="1:6" x14ac:dyDescent="0.25">
      <c r="A46" s="8" t="s">
        <v>20</v>
      </c>
      <c r="B46" s="9"/>
      <c r="C46" s="10">
        <f>+C47+C50+C53+C56+C59+C62+C65+C68+C71+C74+C77+C80+C83+C86+C89+C92+C95+C98+C101</f>
        <v>6483264.0021800008</v>
      </c>
      <c r="D46" s="10">
        <f t="shared" ref="D46:F46" si="5">+D47+D50+D53+D56+D59+D62+D65+D68+D71+D74+D77+D80+D83+D86+D89+D92+D95+D98+D101</f>
        <v>1431068.9528668181</v>
      </c>
      <c r="E46" s="10"/>
      <c r="F46" s="10">
        <f t="shared" si="5"/>
        <v>829348.78970000008</v>
      </c>
    </row>
    <row r="47" spans="1:6" x14ac:dyDescent="0.25">
      <c r="A47" s="11"/>
      <c r="B47" s="12" t="s">
        <v>11</v>
      </c>
      <c r="C47" s="13">
        <f>((+C48+C49))</f>
        <v>1811196.8</v>
      </c>
      <c r="D47" s="13">
        <f>((+D48+D49))</f>
        <v>289212.4779818182</v>
      </c>
      <c r="E47" s="13"/>
      <c r="F47" s="13">
        <f>((+F48+F49))</f>
        <v>158617.68339000002</v>
      </c>
    </row>
    <row r="48" spans="1:6" x14ac:dyDescent="0.25">
      <c r="A48" s="14"/>
      <c r="B48" s="15" t="s">
        <v>6</v>
      </c>
      <c r="C48" s="16">
        <v>1811196.8</v>
      </c>
      <c r="D48" s="16">
        <v>289212.4779818182</v>
      </c>
      <c r="E48" s="16"/>
      <c r="F48" s="16">
        <v>158617.68339000002</v>
      </c>
    </row>
    <row r="49" spans="1:6" x14ac:dyDescent="0.25">
      <c r="A49" s="14"/>
      <c r="B49" s="15" t="s">
        <v>7</v>
      </c>
      <c r="C49" s="16">
        <v>0</v>
      </c>
      <c r="D49" s="16">
        <v>0</v>
      </c>
      <c r="E49" s="16"/>
      <c r="F49" s="16">
        <v>0</v>
      </c>
    </row>
    <row r="50" spans="1:6" x14ac:dyDescent="0.25">
      <c r="A50" s="11"/>
      <c r="B50" s="12" t="s">
        <v>21</v>
      </c>
      <c r="C50" s="13">
        <f>((+C51+C52))</f>
        <v>87608.624499999991</v>
      </c>
      <c r="D50" s="13">
        <f>((+D51+D52))</f>
        <v>23088.320469999999</v>
      </c>
      <c r="E50" s="13"/>
      <c r="F50" s="13">
        <f>((+F51+F52))</f>
        <v>22649.960009999999</v>
      </c>
    </row>
    <row r="51" spans="1:6" x14ac:dyDescent="0.25">
      <c r="A51" s="14"/>
      <c r="B51" s="15" t="s">
        <v>6</v>
      </c>
      <c r="C51" s="16">
        <v>87170.264039999995</v>
      </c>
      <c r="D51" s="16">
        <v>22649.960009999999</v>
      </c>
      <c r="E51" s="16"/>
      <c r="F51" s="16">
        <v>22649.960009999999</v>
      </c>
    </row>
    <row r="52" spans="1:6" x14ac:dyDescent="0.25">
      <c r="A52" s="14"/>
      <c r="B52" s="15" t="s">
        <v>7</v>
      </c>
      <c r="C52" s="16">
        <v>438.3604600000001</v>
      </c>
      <c r="D52" s="16">
        <v>438.3604600000001</v>
      </c>
      <c r="E52" s="16"/>
      <c r="F52" s="16">
        <v>0</v>
      </c>
    </row>
    <row r="53" spans="1:6" x14ac:dyDescent="0.25">
      <c r="A53" s="11"/>
      <c r="B53" s="12" t="s">
        <v>22</v>
      </c>
      <c r="C53" s="13">
        <f>((+C54+C55))</f>
        <v>789318.7</v>
      </c>
      <c r="D53" s="13">
        <f>((+D54+D55))</f>
        <v>197329.67499999999</v>
      </c>
      <c r="E53" s="13"/>
      <c r="F53" s="13">
        <f>((+F54+F55))</f>
        <v>102860.932</v>
      </c>
    </row>
    <row r="54" spans="1:6" x14ac:dyDescent="0.25">
      <c r="A54" s="14"/>
      <c r="B54" s="15" t="s">
        <v>6</v>
      </c>
      <c r="C54" s="16">
        <v>789318.7</v>
      </c>
      <c r="D54" s="16">
        <v>197329.67499999999</v>
      </c>
      <c r="E54" s="16"/>
      <c r="F54" s="16">
        <v>102860.932</v>
      </c>
    </row>
    <row r="55" spans="1:6" x14ac:dyDescent="0.25">
      <c r="A55" s="14"/>
      <c r="B55" s="15" t="s">
        <v>7</v>
      </c>
      <c r="C55" s="16">
        <v>0</v>
      </c>
      <c r="D55" s="16">
        <v>0</v>
      </c>
      <c r="E55" s="16"/>
      <c r="F55" s="16">
        <v>0</v>
      </c>
    </row>
    <row r="56" spans="1:6" x14ac:dyDescent="0.25">
      <c r="A56" s="11"/>
      <c r="B56" s="12" t="s">
        <v>23</v>
      </c>
      <c r="C56" s="13">
        <f>((+C57+C58))</f>
        <v>87766.2</v>
      </c>
      <c r="D56" s="13">
        <f>((+D57+D58))</f>
        <v>26825.743999999999</v>
      </c>
      <c r="E56" s="13"/>
      <c r="F56" s="13">
        <f>((+F57+F58))</f>
        <v>12690.21</v>
      </c>
    </row>
    <row r="57" spans="1:6" x14ac:dyDescent="0.25">
      <c r="A57" s="14"/>
      <c r="B57" s="15" t="s">
        <v>6</v>
      </c>
      <c r="C57" s="20">
        <v>87766.2</v>
      </c>
      <c r="D57" s="20">
        <v>26825.743999999999</v>
      </c>
      <c r="E57" s="20"/>
      <c r="F57" s="20">
        <v>12690.21</v>
      </c>
    </row>
    <row r="58" spans="1:6" x14ac:dyDescent="0.25">
      <c r="A58" s="14"/>
      <c r="B58" s="15" t="s">
        <v>7</v>
      </c>
      <c r="C58" s="20">
        <v>0</v>
      </c>
      <c r="D58" s="20">
        <v>0</v>
      </c>
      <c r="E58" s="20"/>
      <c r="F58" s="20">
        <v>0</v>
      </c>
    </row>
    <row r="59" spans="1:6" x14ac:dyDescent="0.25">
      <c r="A59" s="11"/>
      <c r="B59" s="12" t="s">
        <v>24</v>
      </c>
      <c r="C59" s="13">
        <f>((+C60+C61))</f>
        <v>209132.49098</v>
      </c>
      <c r="D59" s="13">
        <f>((+D60+D61))</f>
        <v>38293.203000000001</v>
      </c>
      <c r="E59" s="13"/>
      <c r="F59" s="13">
        <f>((+F60+F61))</f>
        <v>26419.280999999999</v>
      </c>
    </row>
    <row r="60" spans="1:6" x14ac:dyDescent="0.25">
      <c r="A60" s="14"/>
      <c r="B60" s="15" t="s">
        <v>6</v>
      </c>
      <c r="C60" s="16">
        <v>209132.49098</v>
      </c>
      <c r="D60" s="16">
        <v>38293.203000000001</v>
      </c>
      <c r="E60" s="16"/>
      <c r="F60" s="16">
        <v>26419.280999999999</v>
      </c>
    </row>
    <row r="61" spans="1:6" x14ac:dyDescent="0.25">
      <c r="A61" s="14"/>
      <c r="B61" s="15" t="s">
        <v>7</v>
      </c>
      <c r="C61" s="16">
        <v>0</v>
      </c>
      <c r="D61" s="16">
        <v>0</v>
      </c>
      <c r="E61" s="16"/>
      <c r="F61" s="16">
        <v>0</v>
      </c>
    </row>
    <row r="62" spans="1:6" x14ac:dyDescent="0.25">
      <c r="A62" s="11"/>
      <c r="B62" s="12" t="s">
        <v>25</v>
      </c>
      <c r="C62" s="13">
        <f>((+C63+C64))</f>
        <v>234215.9</v>
      </c>
      <c r="D62" s="13">
        <f>((+D63+D64))</f>
        <v>57014.606</v>
      </c>
      <c r="E62" s="13"/>
      <c r="F62" s="13">
        <f>((+F63+F64))</f>
        <v>25137.957999999999</v>
      </c>
    </row>
    <row r="63" spans="1:6" x14ac:dyDescent="0.25">
      <c r="A63" s="14"/>
      <c r="B63" s="15" t="s">
        <v>6</v>
      </c>
      <c r="C63" s="16">
        <v>234215.9</v>
      </c>
      <c r="D63" s="16">
        <v>57014.606</v>
      </c>
      <c r="E63" s="16"/>
      <c r="F63" s="16">
        <v>25137.957999999999</v>
      </c>
    </row>
    <row r="64" spans="1:6" x14ac:dyDescent="0.25">
      <c r="A64" s="14"/>
      <c r="B64" s="15" t="s">
        <v>7</v>
      </c>
      <c r="C64" s="16">
        <v>0</v>
      </c>
      <c r="D64" s="16">
        <v>0</v>
      </c>
      <c r="E64" s="16"/>
      <c r="F64" s="16">
        <v>0</v>
      </c>
    </row>
    <row r="65" spans="1:6" x14ac:dyDescent="0.25">
      <c r="A65" s="11"/>
      <c r="B65" s="12" t="s">
        <v>26</v>
      </c>
      <c r="C65" s="13">
        <f>((+C66+C67))</f>
        <v>234215.9</v>
      </c>
      <c r="D65" s="13">
        <f>((+D66+D67))</f>
        <v>57014.606</v>
      </c>
      <c r="E65" s="13"/>
      <c r="F65" s="13">
        <f>((+F66+F67))</f>
        <v>25137.957999999999</v>
      </c>
    </row>
    <row r="66" spans="1:6" x14ac:dyDescent="0.25">
      <c r="A66" s="14"/>
      <c r="B66" s="15" t="s">
        <v>6</v>
      </c>
      <c r="C66" s="16">
        <v>234215.9</v>
      </c>
      <c r="D66" s="16">
        <v>57014.606</v>
      </c>
      <c r="E66" s="16"/>
      <c r="F66" s="16">
        <v>25137.957999999999</v>
      </c>
    </row>
    <row r="67" spans="1:6" x14ac:dyDescent="0.25">
      <c r="A67" s="14"/>
      <c r="B67" s="15" t="s">
        <v>7</v>
      </c>
      <c r="C67" s="16">
        <v>0</v>
      </c>
      <c r="D67" s="16">
        <v>0</v>
      </c>
      <c r="E67" s="16"/>
      <c r="F67" s="16">
        <v>0</v>
      </c>
    </row>
    <row r="68" spans="1:6" x14ac:dyDescent="0.25">
      <c r="A68" s="11"/>
      <c r="B68" s="12" t="s">
        <v>239</v>
      </c>
      <c r="C68" s="13">
        <f>((+C69+C70))</f>
        <v>246058.84400000001</v>
      </c>
      <c r="D68" s="13">
        <f>((+D69+D70))</f>
        <v>61514.711000000003</v>
      </c>
      <c r="E68" s="13"/>
      <c r="F68" s="13">
        <f>((+F69+F70))</f>
        <v>15393.198</v>
      </c>
    </row>
    <row r="69" spans="1:6" x14ac:dyDescent="0.25">
      <c r="A69" s="14"/>
      <c r="B69" s="15" t="s">
        <v>6</v>
      </c>
      <c r="C69" s="16">
        <v>246058.84400000001</v>
      </c>
      <c r="D69" s="16">
        <v>61514.711000000003</v>
      </c>
      <c r="E69" s="16"/>
      <c r="F69" s="16">
        <v>15393.198</v>
      </c>
    </row>
    <row r="70" spans="1:6" x14ac:dyDescent="0.25">
      <c r="A70" s="14"/>
      <c r="B70" s="15" t="s">
        <v>7</v>
      </c>
      <c r="C70" s="16">
        <v>0</v>
      </c>
      <c r="D70" s="16">
        <v>0</v>
      </c>
      <c r="E70" s="16"/>
      <c r="F70" s="16">
        <v>0</v>
      </c>
    </row>
    <row r="71" spans="1:6" x14ac:dyDescent="0.25">
      <c r="A71" s="11"/>
      <c r="B71" s="12" t="s">
        <v>27</v>
      </c>
      <c r="C71" s="13">
        <f>((+C72+C73))</f>
        <v>306057.739</v>
      </c>
      <c r="D71" s="13">
        <f>((+D72+D73))</f>
        <v>76514.434999999998</v>
      </c>
      <c r="E71" s="13"/>
      <c r="F71" s="13">
        <f>((+F72+F73))</f>
        <v>56073.678500000002</v>
      </c>
    </row>
    <row r="72" spans="1:6" x14ac:dyDescent="0.25">
      <c r="A72" s="14"/>
      <c r="B72" s="15" t="s">
        <v>6</v>
      </c>
      <c r="C72" s="16">
        <v>306057.739</v>
      </c>
      <c r="D72" s="16">
        <v>76514.434999999998</v>
      </c>
      <c r="E72" s="16"/>
      <c r="F72" s="16">
        <v>56073.678500000002</v>
      </c>
    </row>
    <row r="73" spans="1:6" x14ac:dyDescent="0.25">
      <c r="A73" s="14"/>
      <c r="B73" s="15" t="s">
        <v>7</v>
      </c>
      <c r="C73" s="16">
        <v>0</v>
      </c>
      <c r="D73" s="16">
        <v>0</v>
      </c>
      <c r="E73" s="16"/>
      <c r="F73" s="16">
        <v>0</v>
      </c>
    </row>
    <row r="74" spans="1:6" x14ac:dyDescent="0.25">
      <c r="A74" s="11"/>
      <c r="B74" s="12" t="s">
        <v>28</v>
      </c>
      <c r="C74" s="13">
        <f>((+C75+C76))</f>
        <v>466977.59684000001</v>
      </c>
      <c r="D74" s="13">
        <f>((+D75+D76))</f>
        <v>82967.557700000019</v>
      </c>
      <c r="E74" s="13"/>
      <c r="F74" s="13">
        <f>((+F75+F76))</f>
        <v>82788.999650000027</v>
      </c>
    </row>
    <row r="75" spans="1:6" x14ac:dyDescent="0.25">
      <c r="A75" s="14"/>
      <c r="B75" s="15" t="s">
        <v>6</v>
      </c>
      <c r="C75" s="16">
        <v>466977.59684000001</v>
      </c>
      <c r="D75" s="16">
        <v>82967.557700000019</v>
      </c>
      <c r="E75" s="16"/>
      <c r="F75" s="16">
        <v>82788.999650000027</v>
      </c>
    </row>
    <row r="76" spans="1:6" x14ac:dyDescent="0.25">
      <c r="A76" s="14"/>
      <c r="B76" s="15" t="s">
        <v>7</v>
      </c>
      <c r="C76" s="16">
        <v>0</v>
      </c>
      <c r="D76" s="16">
        <v>0</v>
      </c>
      <c r="E76" s="16"/>
      <c r="F76" s="16">
        <v>0</v>
      </c>
    </row>
    <row r="77" spans="1:6" x14ac:dyDescent="0.25">
      <c r="A77" s="11"/>
      <c r="B77" s="12" t="s">
        <v>29</v>
      </c>
      <c r="C77" s="13">
        <f>((+C78+C79))</f>
        <v>1674561.2628599999</v>
      </c>
      <c r="D77" s="13">
        <f>((+D78+D79))</f>
        <v>418640.31571499998</v>
      </c>
      <c r="E77" s="13"/>
      <c r="F77" s="13">
        <f>((+F78+F79))</f>
        <v>243578.56874999998</v>
      </c>
    </row>
    <row r="78" spans="1:6" x14ac:dyDescent="0.25">
      <c r="A78" s="14"/>
      <c r="B78" s="15" t="s">
        <v>6</v>
      </c>
      <c r="C78" s="16">
        <v>1674561.2628599999</v>
      </c>
      <c r="D78" s="16">
        <v>418640.31571499998</v>
      </c>
      <c r="E78" s="16"/>
      <c r="F78" s="16">
        <v>243578.56874999998</v>
      </c>
    </row>
    <row r="79" spans="1:6" x14ac:dyDescent="0.25">
      <c r="A79" s="14"/>
      <c r="B79" s="15" t="s">
        <v>7</v>
      </c>
      <c r="C79" s="16">
        <v>0</v>
      </c>
      <c r="D79" s="16">
        <v>0</v>
      </c>
      <c r="E79" s="16"/>
      <c r="F79" s="16">
        <v>0</v>
      </c>
    </row>
    <row r="80" spans="1:6" x14ac:dyDescent="0.25">
      <c r="A80" s="11"/>
      <c r="B80" s="12" t="s">
        <v>30</v>
      </c>
      <c r="C80" s="13">
        <f>((+C81+C82))</f>
        <v>111906.908</v>
      </c>
      <c r="D80" s="13">
        <f>((+D81+D82))</f>
        <v>29128.156999999999</v>
      </c>
      <c r="E80" s="13"/>
      <c r="F80" s="13">
        <f>((+F81+F82))</f>
        <v>8998.0794000000005</v>
      </c>
    </row>
    <row r="81" spans="1:6" x14ac:dyDescent="0.25">
      <c r="A81" s="14"/>
      <c r="B81" s="15" t="s">
        <v>6</v>
      </c>
      <c r="C81" s="16">
        <v>111906.908</v>
      </c>
      <c r="D81" s="16">
        <v>29128.156999999999</v>
      </c>
      <c r="E81" s="16"/>
      <c r="F81" s="16">
        <v>8998.0794000000005</v>
      </c>
    </row>
    <row r="82" spans="1:6" x14ac:dyDescent="0.25">
      <c r="A82" s="14"/>
      <c r="B82" s="15" t="s">
        <v>7</v>
      </c>
      <c r="C82" s="16">
        <v>0</v>
      </c>
      <c r="D82" s="16">
        <v>0</v>
      </c>
      <c r="E82" s="16"/>
      <c r="F82" s="16">
        <v>0</v>
      </c>
    </row>
    <row r="83" spans="1:6" ht="22.5" x14ac:dyDescent="0.25">
      <c r="A83" s="11"/>
      <c r="B83" s="12" t="s">
        <v>31</v>
      </c>
      <c r="C83" s="13">
        <f>((+C84+C85))</f>
        <v>45936.870999999999</v>
      </c>
      <c r="D83" s="13">
        <f>((+D84+D85))</f>
        <v>15238.562</v>
      </c>
      <c r="E83" s="13"/>
      <c r="F83" s="13">
        <f>((+F84+F85))</f>
        <v>10103.035</v>
      </c>
    </row>
    <row r="84" spans="1:6" x14ac:dyDescent="0.25">
      <c r="A84" s="14"/>
      <c r="B84" s="15" t="s">
        <v>6</v>
      </c>
      <c r="C84" s="16">
        <v>45936.870999999999</v>
      </c>
      <c r="D84" s="16">
        <v>15238.562</v>
      </c>
      <c r="E84" s="16"/>
      <c r="F84" s="16">
        <v>10103.035</v>
      </c>
    </row>
    <row r="85" spans="1:6" x14ac:dyDescent="0.25">
      <c r="A85" s="14"/>
      <c r="B85" s="15" t="s">
        <v>7</v>
      </c>
      <c r="C85" s="16">
        <v>0</v>
      </c>
      <c r="D85" s="16">
        <v>0</v>
      </c>
      <c r="E85" s="16"/>
      <c r="F85" s="16">
        <v>0</v>
      </c>
    </row>
    <row r="86" spans="1:6" x14ac:dyDescent="0.25">
      <c r="A86" s="11"/>
      <c r="B86" s="12" t="s">
        <v>32</v>
      </c>
      <c r="C86" s="13">
        <f>((+C87+C88))</f>
        <v>13787.254000000001</v>
      </c>
      <c r="D86" s="13">
        <f>((+D87+D88))</f>
        <v>2850.761</v>
      </c>
      <c r="E86" s="13"/>
      <c r="F86" s="13">
        <f>((+F87+F88))</f>
        <v>2850.761</v>
      </c>
    </row>
    <row r="87" spans="1:6" x14ac:dyDescent="0.25">
      <c r="A87" s="14"/>
      <c r="B87" s="15" t="s">
        <v>6</v>
      </c>
      <c r="C87" s="16">
        <v>13787.254000000001</v>
      </c>
      <c r="D87" s="16">
        <v>2850.761</v>
      </c>
      <c r="E87" s="16"/>
      <c r="F87" s="16">
        <v>2850.761</v>
      </c>
    </row>
    <row r="88" spans="1:6" x14ac:dyDescent="0.25">
      <c r="A88" s="14"/>
      <c r="B88" s="15" t="s">
        <v>7</v>
      </c>
      <c r="C88" s="16">
        <v>0</v>
      </c>
      <c r="D88" s="16">
        <v>0</v>
      </c>
      <c r="E88" s="16"/>
      <c r="F88" s="16">
        <v>0</v>
      </c>
    </row>
    <row r="89" spans="1:6" x14ac:dyDescent="0.25">
      <c r="A89" s="11"/>
      <c r="B89" s="12" t="s">
        <v>33</v>
      </c>
      <c r="C89" s="13">
        <f>((+C90+C91))</f>
        <v>27144.511999999999</v>
      </c>
      <c r="D89" s="13">
        <f>((+D90+D91))</f>
        <v>9004.6049999999996</v>
      </c>
      <c r="E89" s="13"/>
      <c r="F89" s="13">
        <f>((+F90+F91))</f>
        <v>5969.9750000000004</v>
      </c>
    </row>
    <row r="90" spans="1:6" x14ac:dyDescent="0.25">
      <c r="A90" s="14"/>
      <c r="B90" s="15" t="s">
        <v>6</v>
      </c>
      <c r="C90" s="16">
        <v>27144.511999999999</v>
      </c>
      <c r="D90" s="16">
        <v>9004.6049999999996</v>
      </c>
      <c r="E90" s="16"/>
      <c r="F90" s="16">
        <v>5969.9750000000004</v>
      </c>
    </row>
    <row r="91" spans="1:6" x14ac:dyDescent="0.25">
      <c r="A91" s="14"/>
      <c r="B91" s="15" t="s">
        <v>7</v>
      </c>
      <c r="C91" s="16">
        <v>0</v>
      </c>
      <c r="D91" s="16">
        <v>0</v>
      </c>
      <c r="E91" s="16"/>
      <c r="F91" s="16">
        <v>0</v>
      </c>
    </row>
    <row r="92" spans="1:6" x14ac:dyDescent="0.25">
      <c r="A92" s="11"/>
      <c r="B92" s="12" t="s">
        <v>34</v>
      </c>
      <c r="C92" s="13">
        <f>((+C93+C94))</f>
        <v>4176.0789999999997</v>
      </c>
      <c r="D92" s="13">
        <f>((+D93+D94))</f>
        <v>1385.3230000000001</v>
      </c>
      <c r="E92" s="13"/>
      <c r="F92" s="13">
        <f>((+F93+F94))</f>
        <v>918.45799999999997</v>
      </c>
    </row>
    <row r="93" spans="1:6" x14ac:dyDescent="0.25">
      <c r="A93" s="14"/>
      <c r="B93" s="15" t="s">
        <v>6</v>
      </c>
      <c r="C93" s="16">
        <v>4176.0789999999997</v>
      </c>
      <c r="D93" s="16">
        <v>1385.3230000000001</v>
      </c>
      <c r="E93" s="16"/>
      <c r="F93" s="16">
        <v>918.45799999999997</v>
      </c>
    </row>
    <row r="94" spans="1:6" x14ac:dyDescent="0.25">
      <c r="A94" s="14"/>
      <c r="B94" s="15" t="s">
        <v>7</v>
      </c>
      <c r="C94" s="16">
        <v>0</v>
      </c>
      <c r="D94" s="16">
        <v>0</v>
      </c>
      <c r="E94" s="16"/>
      <c r="F94" s="16">
        <v>0</v>
      </c>
    </row>
    <row r="95" spans="1:6" x14ac:dyDescent="0.25">
      <c r="A95" s="11"/>
      <c r="B95" s="12" t="s">
        <v>35</v>
      </c>
      <c r="C95" s="13">
        <f>((+C96+C97))</f>
        <v>132626.01999999999</v>
      </c>
      <c r="D95" s="13">
        <f>((+D96+D97))</f>
        <v>44596.298000000003</v>
      </c>
      <c r="E95" s="13"/>
      <c r="F95" s="13">
        <f>((+F96+F97))</f>
        <v>28931.416000000001</v>
      </c>
    </row>
    <row r="96" spans="1:6" x14ac:dyDescent="0.25">
      <c r="A96" s="14"/>
      <c r="B96" s="15" t="s">
        <v>6</v>
      </c>
      <c r="C96" s="16">
        <v>132626.01999999999</v>
      </c>
      <c r="D96" s="16">
        <v>44596.298000000003</v>
      </c>
      <c r="E96" s="16"/>
      <c r="F96" s="16">
        <v>28931.416000000001</v>
      </c>
    </row>
    <row r="97" spans="1:6" x14ac:dyDescent="0.25">
      <c r="A97" s="14"/>
      <c r="B97" s="15" t="s">
        <v>7</v>
      </c>
      <c r="C97" s="16">
        <v>0</v>
      </c>
      <c r="D97" s="16">
        <v>0</v>
      </c>
      <c r="E97" s="16"/>
      <c r="F97" s="16">
        <v>0</v>
      </c>
    </row>
    <row r="98" spans="1:6" x14ac:dyDescent="0.25">
      <c r="A98" s="11"/>
      <c r="B98" s="12" t="s">
        <v>36</v>
      </c>
      <c r="C98" s="13">
        <f>((+C99+C100))</f>
        <v>322.89999999999998</v>
      </c>
      <c r="D98" s="13">
        <f>((+D99+D100))</f>
        <v>322.91500000000002</v>
      </c>
      <c r="E98" s="13"/>
      <c r="F98" s="13">
        <f>((+F99+F100))</f>
        <v>101.958</v>
      </c>
    </row>
    <row r="99" spans="1:6" x14ac:dyDescent="0.25">
      <c r="A99" s="14"/>
      <c r="B99" s="15" t="s">
        <v>6</v>
      </c>
      <c r="C99" s="21">
        <v>322.89999999999998</v>
      </c>
      <c r="D99" s="16">
        <v>322.91500000000002</v>
      </c>
      <c r="E99" s="16"/>
      <c r="F99" s="16">
        <v>101.958</v>
      </c>
    </row>
    <row r="100" spans="1:6" x14ac:dyDescent="0.25">
      <c r="A100" s="14"/>
      <c r="B100" s="15" t="s">
        <v>7</v>
      </c>
      <c r="C100" s="16">
        <v>0</v>
      </c>
      <c r="D100" s="16">
        <v>0</v>
      </c>
      <c r="E100" s="16"/>
      <c r="F100" s="16">
        <v>0</v>
      </c>
    </row>
    <row r="101" spans="1:6" x14ac:dyDescent="0.25">
      <c r="A101" s="11"/>
      <c r="B101" s="12" t="s">
        <v>37</v>
      </c>
      <c r="C101" s="13">
        <f>((+C102+C103))</f>
        <v>253.4</v>
      </c>
      <c r="D101" s="13">
        <f>((+D102+D103))</f>
        <v>126.68</v>
      </c>
      <c r="E101" s="13"/>
      <c r="F101" s="13">
        <f>((+F102+F103))</f>
        <v>126.68</v>
      </c>
    </row>
    <row r="102" spans="1:6" x14ac:dyDescent="0.25">
      <c r="A102" s="14"/>
      <c r="B102" s="15" t="s">
        <v>6</v>
      </c>
      <c r="C102" s="21">
        <v>253.4</v>
      </c>
      <c r="D102" s="16">
        <v>126.68</v>
      </c>
      <c r="E102" s="16"/>
      <c r="F102" s="16">
        <v>126.68</v>
      </c>
    </row>
    <row r="103" spans="1:6" x14ac:dyDescent="0.25">
      <c r="A103" s="14"/>
      <c r="B103" s="15" t="s">
        <v>7</v>
      </c>
      <c r="C103" s="16">
        <v>0</v>
      </c>
      <c r="D103" s="16">
        <v>0</v>
      </c>
      <c r="E103" s="16"/>
      <c r="F103" s="16">
        <v>0</v>
      </c>
    </row>
    <row r="104" spans="1:6" x14ac:dyDescent="0.25">
      <c r="A104" s="8" t="s">
        <v>38</v>
      </c>
      <c r="B104" s="9"/>
      <c r="C104" s="10">
        <f>+C105+C108</f>
        <v>7816252.8000000007</v>
      </c>
      <c r="D104" s="10">
        <f t="shared" ref="D104:F104" si="6">+D105+D108</f>
        <v>1544225.9496400002</v>
      </c>
      <c r="E104" s="10"/>
      <c r="F104" s="10">
        <f t="shared" si="6"/>
        <v>1391363.27468</v>
      </c>
    </row>
    <row r="105" spans="1:6" x14ac:dyDescent="0.25">
      <c r="A105" s="11"/>
      <c r="B105" s="12" t="s">
        <v>11</v>
      </c>
      <c r="C105" s="13">
        <f>((+C106+C107))</f>
        <v>7320348.9000000004</v>
      </c>
      <c r="D105" s="13">
        <f>((+D106+D107))</f>
        <v>1273829.9576400002</v>
      </c>
      <c r="E105" s="13"/>
      <c r="F105" s="13">
        <f>((+F106+F107))</f>
        <v>1174209.6916799999</v>
      </c>
    </row>
    <row r="106" spans="1:6" x14ac:dyDescent="0.25">
      <c r="A106" s="14"/>
      <c r="B106" s="15" t="s">
        <v>6</v>
      </c>
      <c r="C106" s="16">
        <v>3074965.9</v>
      </c>
      <c r="D106" s="16">
        <v>463312.9020200001</v>
      </c>
      <c r="E106" s="16"/>
      <c r="F106" s="16">
        <v>363692.63605999999</v>
      </c>
    </row>
    <row r="107" spans="1:6" x14ac:dyDescent="0.25">
      <c r="A107" s="14"/>
      <c r="B107" s="15" t="s">
        <v>7</v>
      </c>
      <c r="C107" s="16">
        <v>4245383</v>
      </c>
      <c r="D107" s="16">
        <v>810517.05562</v>
      </c>
      <c r="E107" s="16"/>
      <c r="F107" s="16">
        <v>810517.05562</v>
      </c>
    </row>
    <row r="108" spans="1:6" x14ac:dyDescent="0.25">
      <c r="A108" s="11"/>
      <c r="B108" s="12" t="s">
        <v>39</v>
      </c>
      <c r="C108" s="13">
        <f>((+C109+C110))</f>
        <v>495903.9</v>
      </c>
      <c r="D108" s="13">
        <f>((+D109+D110))</f>
        <v>270395.99199999997</v>
      </c>
      <c r="E108" s="13"/>
      <c r="F108" s="13">
        <f>((+F109+F110))</f>
        <v>217153.58300000001</v>
      </c>
    </row>
    <row r="109" spans="1:6" x14ac:dyDescent="0.25">
      <c r="A109" s="14"/>
      <c r="B109" s="15" t="s">
        <v>6</v>
      </c>
      <c r="C109" s="16">
        <v>75585.7</v>
      </c>
      <c r="D109" s="16">
        <v>5635.643</v>
      </c>
      <c r="E109" s="16"/>
      <c r="F109" s="16">
        <v>2420.4699999999998</v>
      </c>
    </row>
    <row r="110" spans="1:6" x14ac:dyDescent="0.25">
      <c r="A110" s="14"/>
      <c r="B110" s="15" t="s">
        <v>7</v>
      </c>
      <c r="C110" s="16">
        <v>420318.2</v>
      </c>
      <c r="D110" s="16">
        <v>264760.34899999999</v>
      </c>
      <c r="E110" s="16"/>
      <c r="F110" s="16">
        <v>214733.11300000001</v>
      </c>
    </row>
    <row r="111" spans="1:6" x14ac:dyDescent="0.25">
      <c r="A111" s="8" t="s">
        <v>40</v>
      </c>
      <c r="B111" s="9"/>
      <c r="C111" s="19">
        <f>+C112+C115+C118+C121+C124+C127+C130+C133+C136+C139+C142+C145+C148+C151+C154+C157</f>
        <v>1178251.6024</v>
      </c>
      <c r="D111" s="19">
        <f t="shared" ref="D111:F111" si="7">+D112+D115+D118+D121+D124+D127+D130+D133+D136+D139+D142+D145+D148+D151+D154+D157</f>
        <v>487389.09824640909</v>
      </c>
      <c r="E111" s="19"/>
      <c r="F111" s="19">
        <f t="shared" si="7"/>
        <v>185262.17458000002</v>
      </c>
    </row>
    <row r="112" spans="1:6" x14ac:dyDescent="0.25">
      <c r="A112" s="11"/>
      <c r="B112" s="12" t="s">
        <v>11</v>
      </c>
      <c r="C112" s="13">
        <f>((+C113+C114))</f>
        <v>91045.740999999995</v>
      </c>
      <c r="D112" s="13">
        <f>((+D113+D114))</f>
        <v>24909.554350000002</v>
      </c>
      <c r="E112" s="13"/>
      <c r="F112" s="13">
        <f>((+F113+F114))</f>
        <v>20176.6675</v>
      </c>
    </row>
    <row r="113" spans="1:6" x14ac:dyDescent="0.25">
      <c r="A113" s="14"/>
      <c r="B113" s="15" t="s">
        <v>6</v>
      </c>
      <c r="C113" s="16">
        <v>91045.740999999995</v>
      </c>
      <c r="D113" s="16">
        <v>24909.554350000002</v>
      </c>
      <c r="E113" s="16"/>
      <c r="F113" s="16">
        <v>20176.6675</v>
      </c>
    </row>
    <row r="114" spans="1:6" x14ac:dyDescent="0.25">
      <c r="A114" s="14"/>
      <c r="B114" s="15" t="s">
        <v>7</v>
      </c>
      <c r="C114" s="16">
        <v>0</v>
      </c>
      <c r="D114" s="16">
        <v>0</v>
      </c>
      <c r="E114" s="16"/>
      <c r="F114" s="16">
        <v>0</v>
      </c>
    </row>
    <row r="115" spans="1:6" x14ac:dyDescent="0.25">
      <c r="A115" s="11"/>
      <c r="B115" s="12" t="s">
        <v>41</v>
      </c>
      <c r="C115" s="13">
        <f>((+C116+C117))</f>
        <v>251.2</v>
      </c>
      <c r="D115" s="13">
        <f>((+D116+D117))</f>
        <v>129.80000000000001</v>
      </c>
      <c r="E115" s="13"/>
      <c r="F115" s="13">
        <f>((+F116+F117))</f>
        <v>139.4</v>
      </c>
    </row>
    <row r="116" spans="1:6" x14ac:dyDescent="0.25">
      <c r="A116" s="14"/>
      <c r="B116" s="15" t="s">
        <v>6</v>
      </c>
      <c r="C116" s="16">
        <v>98.5</v>
      </c>
      <c r="D116" s="16">
        <v>24.6</v>
      </c>
      <c r="E116" s="16"/>
      <c r="F116" s="16">
        <v>34.200000000000003</v>
      </c>
    </row>
    <row r="117" spans="1:6" x14ac:dyDescent="0.25">
      <c r="A117" s="14"/>
      <c r="B117" s="15" t="s">
        <v>7</v>
      </c>
      <c r="C117" s="16">
        <v>152.69999999999999</v>
      </c>
      <c r="D117" s="16">
        <v>105.2</v>
      </c>
      <c r="E117" s="16"/>
      <c r="F117" s="16">
        <v>105.2</v>
      </c>
    </row>
    <row r="118" spans="1:6" x14ac:dyDescent="0.25">
      <c r="A118" s="11"/>
      <c r="B118" s="12" t="s">
        <v>42</v>
      </c>
      <c r="C118" s="13">
        <f>((+C119+C120))</f>
        <v>4934.8141699999996</v>
      </c>
      <c r="D118" s="13">
        <f>((+D119+D120))</f>
        <v>576.5773099999999</v>
      </c>
      <c r="E118" s="13"/>
      <c r="F118" s="13">
        <f>((+F119+F120))</f>
        <v>576.57729999999992</v>
      </c>
    </row>
    <row r="119" spans="1:6" x14ac:dyDescent="0.25">
      <c r="A119" s="14"/>
      <c r="B119" s="15" t="s">
        <v>6</v>
      </c>
      <c r="C119" s="16">
        <v>4934.8141699999996</v>
      </c>
      <c r="D119" s="16">
        <v>576.5773099999999</v>
      </c>
      <c r="E119" s="16"/>
      <c r="F119" s="16">
        <v>576.57729999999992</v>
      </c>
    </row>
    <row r="120" spans="1:6" x14ac:dyDescent="0.25">
      <c r="A120" s="14"/>
      <c r="B120" s="15" t="s">
        <v>7</v>
      </c>
      <c r="C120" s="16">
        <v>0</v>
      </c>
      <c r="D120" s="16">
        <v>0</v>
      </c>
      <c r="E120" s="16"/>
      <c r="F120" s="16">
        <v>0</v>
      </c>
    </row>
    <row r="121" spans="1:6" ht="22.5" x14ac:dyDescent="0.25">
      <c r="A121" s="11"/>
      <c r="B121" s="12" t="s">
        <v>43</v>
      </c>
      <c r="C121" s="13">
        <f>((+C122+C123))</f>
        <v>521050.7</v>
      </c>
      <c r="D121" s="13">
        <f>((+D122+D123))</f>
        <v>1757.383</v>
      </c>
      <c r="E121" s="13"/>
      <c r="F121" s="13">
        <f>((+F122+F123))</f>
        <v>1081.0137299999999</v>
      </c>
    </row>
    <row r="122" spans="1:6" x14ac:dyDescent="0.25">
      <c r="A122" s="14"/>
      <c r="B122" s="15" t="s">
        <v>6</v>
      </c>
      <c r="C122" s="16">
        <v>521050.7</v>
      </c>
      <c r="D122" s="16">
        <v>1757.383</v>
      </c>
      <c r="E122" s="16"/>
      <c r="F122" s="16">
        <v>1081.0137299999999</v>
      </c>
    </row>
    <row r="123" spans="1:6" x14ac:dyDescent="0.25">
      <c r="A123" s="14"/>
      <c r="B123" s="15" t="s">
        <v>7</v>
      </c>
      <c r="C123" s="16">
        <v>0</v>
      </c>
      <c r="D123" s="16">
        <v>0</v>
      </c>
      <c r="E123" s="16"/>
      <c r="F123" s="16">
        <v>0</v>
      </c>
    </row>
    <row r="124" spans="1:6" x14ac:dyDescent="0.25">
      <c r="A124" s="11"/>
      <c r="B124" s="12" t="s">
        <v>44</v>
      </c>
      <c r="C124" s="13">
        <f>((+C125+C126))</f>
        <v>362.69600000000003</v>
      </c>
      <c r="D124" s="13">
        <f>((+D125+D126))</f>
        <v>79.02</v>
      </c>
      <c r="E124" s="13"/>
      <c r="F124" s="13">
        <f>((+F125+F126))</f>
        <v>79.02</v>
      </c>
    </row>
    <row r="125" spans="1:6" x14ac:dyDescent="0.25">
      <c r="A125" s="14"/>
      <c r="B125" s="15" t="s">
        <v>6</v>
      </c>
      <c r="C125" s="16">
        <v>362.69600000000003</v>
      </c>
      <c r="D125" s="16">
        <v>79.02</v>
      </c>
      <c r="E125" s="16"/>
      <c r="F125" s="16">
        <v>79.02</v>
      </c>
    </row>
    <row r="126" spans="1:6" x14ac:dyDescent="0.25">
      <c r="A126" s="14"/>
      <c r="B126" s="15" t="s">
        <v>7</v>
      </c>
      <c r="C126" s="16">
        <v>0</v>
      </c>
      <c r="D126" s="16">
        <v>0</v>
      </c>
      <c r="E126" s="16"/>
      <c r="F126" s="16">
        <v>0</v>
      </c>
    </row>
    <row r="127" spans="1:6" x14ac:dyDescent="0.25">
      <c r="A127" s="11"/>
      <c r="B127" s="12" t="s">
        <v>45</v>
      </c>
      <c r="C127" s="13">
        <f>((+C128+C129))</f>
        <v>5614.4795500000009</v>
      </c>
      <c r="D127" s="13">
        <f>((+D128+D129))</f>
        <v>1581.7280799999999</v>
      </c>
      <c r="E127" s="13"/>
      <c r="F127" s="13">
        <f>((+F128+F129))</f>
        <v>617.3825599999999</v>
      </c>
    </row>
    <row r="128" spans="1:6" x14ac:dyDescent="0.25">
      <c r="A128" s="14"/>
      <c r="B128" s="15" t="s">
        <v>6</v>
      </c>
      <c r="C128" s="16">
        <v>5614.4795500000009</v>
      </c>
      <c r="D128" s="16">
        <v>1581.7280799999999</v>
      </c>
      <c r="E128" s="16"/>
      <c r="F128" s="16">
        <v>617.3825599999999</v>
      </c>
    </row>
    <row r="129" spans="1:6" x14ac:dyDescent="0.25">
      <c r="A129" s="14"/>
      <c r="B129" s="15" t="s">
        <v>7</v>
      </c>
      <c r="C129" s="16">
        <v>0</v>
      </c>
      <c r="D129" s="16">
        <v>0</v>
      </c>
      <c r="E129" s="16"/>
      <c r="F129" s="16">
        <v>0</v>
      </c>
    </row>
    <row r="130" spans="1:6" x14ac:dyDescent="0.25">
      <c r="A130" s="11"/>
      <c r="B130" s="12" t="s">
        <v>46</v>
      </c>
      <c r="C130" s="13">
        <f>((+C131+C132))</f>
        <v>11969.93542</v>
      </c>
      <c r="D130" s="13">
        <f>((+D131+D132))</f>
        <v>3494.5185799999999</v>
      </c>
      <c r="E130" s="13"/>
      <c r="F130" s="13">
        <f>((+F131+F132))</f>
        <v>1188.20604</v>
      </c>
    </row>
    <row r="131" spans="1:6" x14ac:dyDescent="0.25">
      <c r="A131" s="14"/>
      <c r="B131" s="15" t="s">
        <v>6</v>
      </c>
      <c r="C131" s="16">
        <v>11969.93542</v>
      </c>
      <c r="D131" s="16">
        <v>3494.5185799999999</v>
      </c>
      <c r="E131" s="16"/>
      <c r="F131" s="16">
        <v>1188.20604</v>
      </c>
    </row>
    <row r="132" spans="1:6" x14ac:dyDescent="0.25">
      <c r="A132" s="14"/>
      <c r="B132" s="15" t="s">
        <v>7</v>
      </c>
      <c r="C132" s="16">
        <v>0</v>
      </c>
      <c r="D132" s="16">
        <v>0</v>
      </c>
      <c r="E132" s="16"/>
      <c r="F132" s="16">
        <v>0</v>
      </c>
    </row>
    <row r="133" spans="1:6" x14ac:dyDescent="0.25">
      <c r="A133" s="11"/>
      <c r="B133" s="12" t="s">
        <v>47</v>
      </c>
      <c r="C133" s="13">
        <f>((+C134+C135))</f>
        <v>197.1</v>
      </c>
      <c r="D133" s="13">
        <f>((+D134+D135))</f>
        <v>76.7</v>
      </c>
      <c r="E133" s="13"/>
      <c r="F133" s="13">
        <f>((+F134+F135))</f>
        <v>27.5</v>
      </c>
    </row>
    <row r="134" spans="1:6" x14ac:dyDescent="0.25">
      <c r="A134" s="14"/>
      <c r="B134" s="15" t="s">
        <v>6</v>
      </c>
      <c r="C134" s="16">
        <v>197.1</v>
      </c>
      <c r="D134" s="16">
        <v>76.7</v>
      </c>
      <c r="E134" s="16"/>
      <c r="F134" s="16">
        <v>27.5</v>
      </c>
    </row>
    <row r="135" spans="1:6" x14ac:dyDescent="0.25">
      <c r="A135" s="14"/>
      <c r="B135" s="15" t="s">
        <v>7</v>
      </c>
      <c r="C135" s="16">
        <v>0</v>
      </c>
      <c r="D135" s="16">
        <v>0</v>
      </c>
      <c r="E135" s="16"/>
      <c r="F135" s="16">
        <v>0</v>
      </c>
    </row>
    <row r="136" spans="1:6" x14ac:dyDescent="0.25">
      <c r="A136" s="11"/>
      <c r="B136" s="12" t="s">
        <v>48</v>
      </c>
      <c r="C136" s="13">
        <f>((+C137+C138))</f>
        <v>2182.6909999999998</v>
      </c>
      <c r="D136" s="13">
        <f>((+D137+D138))</f>
        <v>1489.21</v>
      </c>
      <c r="E136" s="13"/>
      <c r="F136" s="13">
        <f>((+F137+F138))</f>
        <v>160.80199999999999</v>
      </c>
    </row>
    <row r="137" spans="1:6" x14ac:dyDescent="0.25">
      <c r="A137" s="14"/>
      <c r="B137" s="15" t="s">
        <v>6</v>
      </c>
      <c r="C137" s="16">
        <v>2182.6909999999998</v>
      </c>
      <c r="D137" s="16">
        <v>1489.21</v>
      </c>
      <c r="E137" s="16"/>
      <c r="F137" s="16">
        <v>160.80199999999999</v>
      </c>
    </row>
    <row r="138" spans="1:6" x14ac:dyDescent="0.25">
      <c r="A138" s="14"/>
      <c r="B138" s="15" t="s">
        <v>7</v>
      </c>
      <c r="C138" s="16">
        <v>0</v>
      </c>
      <c r="D138" s="16">
        <v>0</v>
      </c>
      <c r="E138" s="16"/>
      <c r="F138" s="16">
        <v>0</v>
      </c>
    </row>
    <row r="139" spans="1:6" x14ac:dyDescent="0.25">
      <c r="A139" s="11"/>
      <c r="B139" s="12" t="s">
        <v>49</v>
      </c>
      <c r="C139" s="13">
        <f>((+C140+C141))</f>
        <v>1739.1371199999999</v>
      </c>
      <c r="D139" s="13">
        <f>((+D140+D141))</f>
        <v>434.78427999999997</v>
      </c>
      <c r="E139" s="13"/>
      <c r="F139" s="13">
        <f>((+F140+F141))</f>
        <v>257.45441</v>
      </c>
    </row>
    <row r="140" spans="1:6" x14ac:dyDescent="0.25">
      <c r="A140" s="14"/>
      <c r="B140" s="15" t="s">
        <v>6</v>
      </c>
      <c r="C140" s="22">
        <v>1739.1371199999999</v>
      </c>
      <c r="D140" s="22">
        <v>434.78427999999997</v>
      </c>
      <c r="E140" s="23"/>
      <c r="F140" s="23">
        <v>257.45441</v>
      </c>
    </row>
    <row r="141" spans="1:6" x14ac:dyDescent="0.25">
      <c r="A141" s="14"/>
      <c r="B141" s="15" t="s">
        <v>7</v>
      </c>
      <c r="C141" s="16">
        <v>0</v>
      </c>
      <c r="D141" s="16">
        <v>0</v>
      </c>
      <c r="E141" s="16"/>
      <c r="F141" s="16">
        <v>0</v>
      </c>
    </row>
    <row r="142" spans="1:6" x14ac:dyDescent="0.25">
      <c r="A142" s="11"/>
      <c r="B142" s="12" t="s">
        <v>50</v>
      </c>
      <c r="C142" s="13">
        <f>((+C143+C144))</f>
        <v>1093.7652599999999</v>
      </c>
      <c r="D142" s="13">
        <f>((+D143+D144))</f>
        <v>338.01683000000003</v>
      </c>
      <c r="E142" s="13"/>
      <c r="F142" s="13">
        <f>((+F143+F144))</f>
        <v>313.51769000000002</v>
      </c>
    </row>
    <row r="143" spans="1:6" x14ac:dyDescent="0.25">
      <c r="A143" s="14"/>
      <c r="B143" s="15" t="s">
        <v>6</v>
      </c>
      <c r="C143" s="22">
        <v>1093.7652599999999</v>
      </c>
      <c r="D143" s="22">
        <v>338.01683000000003</v>
      </c>
      <c r="E143" s="23"/>
      <c r="F143" s="23">
        <v>313.51769000000002</v>
      </c>
    </row>
    <row r="144" spans="1:6" x14ac:dyDescent="0.25">
      <c r="A144" s="14"/>
      <c r="B144" s="15" t="s">
        <v>7</v>
      </c>
      <c r="C144" s="16">
        <v>0</v>
      </c>
      <c r="D144" s="16">
        <v>0</v>
      </c>
      <c r="E144" s="16"/>
      <c r="F144" s="16">
        <v>0</v>
      </c>
    </row>
    <row r="145" spans="1:6" x14ac:dyDescent="0.25">
      <c r="A145" s="11"/>
      <c r="B145" s="12" t="s">
        <v>51</v>
      </c>
      <c r="C145" s="13">
        <f>((+C146+C147))</f>
        <v>11072.578960000008</v>
      </c>
      <c r="D145" s="13">
        <f>((+D146+D147))</f>
        <v>41235.420446409087</v>
      </c>
      <c r="E145" s="13"/>
      <c r="F145" s="13">
        <f>((+F146+F147))</f>
        <v>16141.786759999997</v>
      </c>
    </row>
    <row r="146" spans="1:6" x14ac:dyDescent="0.25">
      <c r="A146" s="14"/>
      <c r="B146" s="15" t="s">
        <v>6</v>
      </c>
      <c r="C146" s="22">
        <v>11072.578960000008</v>
      </c>
      <c r="D146" s="22">
        <v>41235.420446409087</v>
      </c>
      <c r="E146" s="23"/>
      <c r="F146" s="23">
        <v>16141.786759999997</v>
      </c>
    </row>
    <row r="147" spans="1:6" x14ac:dyDescent="0.25">
      <c r="A147" s="14"/>
      <c r="B147" s="15" t="s">
        <v>7</v>
      </c>
      <c r="C147" s="16">
        <v>0</v>
      </c>
      <c r="D147" s="16">
        <v>0</v>
      </c>
      <c r="E147" s="16"/>
      <c r="F147" s="16">
        <v>0</v>
      </c>
    </row>
    <row r="148" spans="1:6" x14ac:dyDescent="0.25">
      <c r="A148" s="11"/>
      <c r="B148" s="12" t="s">
        <v>52</v>
      </c>
      <c r="C148" s="13">
        <f>((+C149+C150))</f>
        <v>65419.790920000007</v>
      </c>
      <c r="D148" s="13">
        <f>((+D149+D150))</f>
        <v>82181.004560000001</v>
      </c>
      <c r="E148" s="13"/>
      <c r="F148" s="13">
        <f>((+F149+F150))</f>
        <v>59516.596720000009</v>
      </c>
    </row>
    <row r="149" spans="1:6" x14ac:dyDescent="0.25">
      <c r="A149" s="14"/>
      <c r="B149" s="15" t="s">
        <v>6</v>
      </c>
      <c r="C149" s="22">
        <v>65419.790920000007</v>
      </c>
      <c r="D149" s="22">
        <v>82181.004560000001</v>
      </c>
      <c r="E149" s="23"/>
      <c r="F149" s="23">
        <v>59516.596720000009</v>
      </c>
    </row>
    <row r="150" spans="1:6" x14ac:dyDescent="0.25">
      <c r="A150" s="14"/>
      <c r="B150" s="15" t="s">
        <v>7</v>
      </c>
      <c r="C150" s="16">
        <v>0</v>
      </c>
      <c r="D150" s="16">
        <v>0</v>
      </c>
      <c r="E150" s="16"/>
      <c r="F150" s="16">
        <v>0</v>
      </c>
    </row>
    <row r="151" spans="1:6" x14ac:dyDescent="0.25">
      <c r="A151" s="11"/>
      <c r="B151" s="12" t="s">
        <v>53</v>
      </c>
      <c r="C151" s="13">
        <f>((+C152+C153))</f>
        <v>3436.7730000000001</v>
      </c>
      <c r="D151" s="13">
        <f>((+D152+D153))</f>
        <v>2868.576</v>
      </c>
      <c r="E151" s="13"/>
      <c r="F151" s="13">
        <f>((+F152+F153))</f>
        <v>1511.364</v>
      </c>
    </row>
    <row r="152" spans="1:6" x14ac:dyDescent="0.25">
      <c r="A152" s="14"/>
      <c r="B152" s="15" t="s">
        <v>6</v>
      </c>
      <c r="C152" s="24">
        <v>3436.7730000000001</v>
      </c>
      <c r="D152" s="24">
        <v>2868.576</v>
      </c>
      <c r="E152" s="24"/>
      <c r="F152" s="24">
        <v>1511.364</v>
      </c>
    </row>
    <row r="153" spans="1:6" x14ac:dyDescent="0.25">
      <c r="A153" s="14"/>
      <c r="B153" s="15" t="s">
        <v>7</v>
      </c>
      <c r="C153" s="24">
        <v>0</v>
      </c>
      <c r="D153" s="24">
        <v>0</v>
      </c>
      <c r="E153" s="24"/>
      <c r="F153" s="24">
        <v>0</v>
      </c>
    </row>
    <row r="154" spans="1:6" x14ac:dyDescent="0.25">
      <c r="A154" s="11"/>
      <c r="B154" s="12" t="s">
        <v>243</v>
      </c>
      <c r="C154" s="13">
        <f>((+C155+C156))</f>
        <v>175086.6</v>
      </c>
      <c r="D154" s="13">
        <f>((+D155+D156))</f>
        <v>43443.204810000003</v>
      </c>
      <c r="E154" s="13"/>
      <c r="F154" s="13">
        <f>((+F155+F156))</f>
        <v>39186.287700000001</v>
      </c>
    </row>
    <row r="155" spans="1:6" x14ac:dyDescent="0.25">
      <c r="A155" s="14"/>
      <c r="B155" s="15" t="s">
        <v>6</v>
      </c>
      <c r="C155" s="24">
        <v>175086.6</v>
      </c>
      <c r="D155" s="24">
        <v>43443.204810000003</v>
      </c>
      <c r="E155" s="24"/>
      <c r="F155" s="24">
        <v>39186.287700000001</v>
      </c>
    </row>
    <row r="156" spans="1:6" x14ac:dyDescent="0.25">
      <c r="A156" s="14"/>
      <c r="B156" s="15" t="s">
        <v>7</v>
      </c>
      <c r="C156" s="24">
        <v>0</v>
      </c>
      <c r="D156" s="24">
        <v>0</v>
      </c>
      <c r="E156" s="24"/>
      <c r="F156" s="24">
        <v>0</v>
      </c>
    </row>
    <row r="157" spans="1:6" x14ac:dyDescent="0.25">
      <c r="A157" s="11"/>
      <c r="B157" s="12" t="s">
        <v>54</v>
      </c>
      <c r="C157" s="13">
        <f>((+C158+C159))</f>
        <v>282793.59999999998</v>
      </c>
      <c r="D157" s="13">
        <f>((+D158+D159))</f>
        <v>282793.59999999998</v>
      </c>
      <c r="E157" s="13"/>
      <c r="F157" s="13">
        <f>((+F158+F159))</f>
        <v>44288.598170000005</v>
      </c>
    </row>
    <row r="158" spans="1:6" x14ac:dyDescent="0.25">
      <c r="A158" s="14"/>
      <c r="B158" s="15" t="s">
        <v>6</v>
      </c>
      <c r="C158" s="24">
        <v>282793.59999999998</v>
      </c>
      <c r="D158" s="24">
        <v>282793.59999999998</v>
      </c>
      <c r="E158" s="24"/>
      <c r="F158" s="24">
        <v>44288.598170000005</v>
      </c>
    </row>
    <row r="159" spans="1:6" x14ac:dyDescent="0.25">
      <c r="A159" s="14"/>
      <c r="B159" s="15" t="s">
        <v>7</v>
      </c>
      <c r="C159" s="24">
        <v>0</v>
      </c>
      <c r="D159" s="24">
        <v>0</v>
      </c>
      <c r="E159" s="24"/>
      <c r="F159" s="24">
        <v>0</v>
      </c>
    </row>
    <row r="160" spans="1:6" x14ac:dyDescent="0.25">
      <c r="A160" s="8" t="s">
        <v>55</v>
      </c>
      <c r="B160" s="9"/>
      <c r="C160" s="10">
        <f>+C161+C164+C167+C170+C173+C176+C179+C182+C185+C188+C191+C194+C197+C200+C203+C206+C209+C212+C215+C218+C221+C224</f>
        <v>20071296.667460002</v>
      </c>
      <c r="D160" s="10">
        <f t="shared" ref="D160:F160" si="8">+D161+D164+D167+D170+D173+D176+D179+D182+D185+D188+D191+D194+D197+D200+D203+D206+D209+D212+D215+D218+D221+D224</f>
        <v>7038565.3351243287</v>
      </c>
      <c r="E160" s="10"/>
      <c r="F160" s="10">
        <f t="shared" si="8"/>
        <v>6711214.1065118304</v>
      </c>
    </row>
    <row r="161" spans="1:6" x14ac:dyDescent="0.25">
      <c r="A161" s="11"/>
      <c r="B161" s="12" t="s">
        <v>11</v>
      </c>
      <c r="C161" s="13">
        <f>((+C162+C163))</f>
        <v>16753336.079489999</v>
      </c>
      <c r="D161" s="13">
        <f>((+D162+D163))</f>
        <v>6246873.4087718278</v>
      </c>
      <c r="E161" s="13"/>
      <c r="F161" s="13">
        <f>((+F162+F163))</f>
        <v>6246719.3772918284</v>
      </c>
    </row>
    <row r="162" spans="1:6" x14ac:dyDescent="0.25">
      <c r="A162" s="14"/>
      <c r="B162" s="15" t="s">
        <v>6</v>
      </c>
      <c r="C162" s="16">
        <v>251699.49340000001</v>
      </c>
      <c r="D162" s="16">
        <v>58079.44</v>
      </c>
      <c r="E162" s="16"/>
      <c r="F162" s="16">
        <v>58079.44</v>
      </c>
    </row>
    <row r="163" spans="1:6" x14ac:dyDescent="0.25">
      <c r="A163" s="14"/>
      <c r="B163" s="15" t="s">
        <v>7</v>
      </c>
      <c r="C163" s="16">
        <v>16501636.586089998</v>
      </c>
      <c r="D163" s="16">
        <v>6188793.9687718274</v>
      </c>
      <c r="E163" s="16"/>
      <c r="F163" s="16">
        <v>6188639.937291828</v>
      </c>
    </row>
    <row r="164" spans="1:6" x14ac:dyDescent="0.25">
      <c r="A164" s="11"/>
      <c r="B164" s="12" t="s">
        <v>56</v>
      </c>
      <c r="C164" s="13">
        <f>((+C165+C166))</f>
        <v>253467.74114999999</v>
      </c>
      <c r="D164" s="13">
        <f>((+D165+D166))</f>
        <v>7027.701</v>
      </c>
      <c r="E164" s="13"/>
      <c r="F164" s="13">
        <f>((+F165+F166))</f>
        <v>7027.701</v>
      </c>
    </row>
    <row r="165" spans="1:6" x14ac:dyDescent="0.25">
      <c r="A165" s="14"/>
      <c r="B165" s="15" t="s">
        <v>6</v>
      </c>
      <c r="C165" s="16">
        <v>188597.06915</v>
      </c>
      <c r="D165" s="16">
        <v>7027.701</v>
      </c>
      <c r="E165" s="16"/>
      <c r="F165" s="16">
        <v>7027.701</v>
      </c>
    </row>
    <row r="166" spans="1:6" x14ac:dyDescent="0.25">
      <c r="A166" s="14"/>
      <c r="B166" s="15" t="s">
        <v>7</v>
      </c>
      <c r="C166" s="16">
        <v>64870.671999999999</v>
      </c>
      <c r="D166" s="16">
        <v>0</v>
      </c>
      <c r="E166" s="16"/>
      <c r="F166" s="16">
        <v>0</v>
      </c>
    </row>
    <row r="167" spans="1:6" x14ac:dyDescent="0.25">
      <c r="A167" s="11"/>
      <c r="B167" s="12" t="s">
        <v>57</v>
      </c>
      <c r="C167" s="13">
        <f>((+C168+C169))</f>
        <v>22620.283660000005</v>
      </c>
      <c r="D167" s="13">
        <f>((+D168+D169))</f>
        <v>3750.2390399999999</v>
      </c>
      <c r="E167" s="13"/>
      <c r="F167" s="13">
        <f>((+F168+F169))</f>
        <v>2433.3434099999995</v>
      </c>
    </row>
    <row r="168" spans="1:6" x14ac:dyDescent="0.25">
      <c r="A168" s="14"/>
      <c r="B168" s="15" t="s">
        <v>6</v>
      </c>
      <c r="C168" s="16">
        <v>22620.283660000005</v>
      </c>
      <c r="D168" s="16">
        <v>3750.2390399999999</v>
      </c>
      <c r="E168" s="16"/>
      <c r="F168" s="16">
        <v>2433.3434099999995</v>
      </c>
    </row>
    <row r="169" spans="1:6" x14ac:dyDescent="0.25">
      <c r="A169" s="14"/>
      <c r="B169" s="15" t="s">
        <v>7</v>
      </c>
      <c r="C169" s="16">
        <v>0</v>
      </c>
      <c r="D169" s="16">
        <v>0</v>
      </c>
      <c r="E169" s="16"/>
      <c r="F169" s="16">
        <v>0</v>
      </c>
    </row>
    <row r="170" spans="1:6" x14ac:dyDescent="0.25">
      <c r="A170" s="11"/>
      <c r="B170" s="12" t="s">
        <v>58</v>
      </c>
      <c r="C170" s="13">
        <f>((+C171+C172))</f>
        <v>289822.15700000001</v>
      </c>
      <c r="D170" s="13">
        <f>((+D171+D172))</f>
        <v>63807.368000000002</v>
      </c>
      <c r="E170" s="13"/>
      <c r="F170" s="13">
        <f>((+F171+F172))</f>
        <v>32466.388870000002</v>
      </c>
    </row>
    <row r="171" spans="1:6" x14ac:dyDescent="0.25">
      <c r="A171" s="14"/>
      <c r="B171" s="15" t="s">
        <v>6</v>
      </c>
      <c r="C171" s="16">
        <v>289822.15700000001</v>
      </c>
      <c r="D171" s="16">
        <v>63807.368000000002</v>
      </c>
      <c r="E171" s="16"/>
      <c r="F171" s="16">
        <v>32466.388870000002</v>
      </c>
    </row>
    <row r="172" spans="1:6" x14ac:dyDescent="0.25">
      <c r="A172" s="14"/>
      <c r="B172" s="15" t="s">
        <v>7</v>
      </c>
      <c r="C172" s="16">
        <v>0</v>
      </c>
      <c r="D172" s="16">
        <v>0</v>
      </c>
      <c r="E172" s="16"/>
      <c r="F172" s="16">
        <v>0</v>
      </c>
    </row>
    <row r="173" spans="1:6" x14ac:dyDescent="0.25">
      <c r="A173" s="11"/>
      <c r="B173" s="12" t="s">
        <v>59</v>
      </c>
      <c r="C173" s="13">
        <f>((+C174+C175))</f>
        <v>3553.4479999999999</v>
      </c>
      <c r="D173" s="13">
        <f>((+D174+D175))</f>
        <v>3553.4479999999999</v>
      </c>
      <c r="E173" s="13"/>
      <c r="F173" s="13">
        <f>((+F174+F175))</f>
        <v>1991.048</v>
      </c>
    </row>
    <row r="174" spans="1:6" x14ac:dyDescent="0.25">
      <c r="A174" s="14"/>
      <c r="B174" s="15" t="s">
        <v>6</v>
      </c>
      <c r="C174" s="16">
        <v>3553.4479999999999</v>
      </c>
      <c r="D174" s="16">
        <v>3553.4479999999999</v>
      </c>
      <c r="E174" s="16"/>
      <c r="F174" s="16">
        <v>1991.048</v>
      </c>
    </row>
    <row r="175" spans="1:6" x14ac:dyDescent="0.25">
      <c r="A175" s="14"/>
      <c r="B175" s="15" t="s">
        <v>7</v>
      </c>
      <c r="C175" s="16">
        <v>0</v>
      </c>
      <c r="D175" s="16">
        <v>0</v>
      </c>
      <c r="E175" s="16"/>
      <c r="F175" s="16">
        <v>0</v>
      </c>
    </row>
    <row r="176" spans="1:6" x14ac:dyDescent="0.25">
      <c r="A176" s="11"/>
      <c r="B176" s="12" t="s">
        <v>60</v>
      </c>
      <c r="C176" s="13">
        <f>((+C177+C178))</f>
        <v>15091.211800000001</v>
      </c>
      <c r="D176" s="13">
        <f>((+D177+D178))</f>
        <v>5706.6049999999996</v>
      </c>
      <c r="E176" s="13"/>
      <c r="F176" s="13">
        <f>((+F177+F178))</f>
        <v>3280.9459999999999</v>
      </c>
    </row>
    <row r="177" spans="1:6" x14ac:dyDescent="0.25">
      <c r="A177" s="14"/>
      <c r="B177" s="15" t="s">
        <v>6</v>
      </c>
      <c r="C177" s="16">
        <v>15091.211800000001</v>
      </c>
      <c r="D177" s="16">
        <v>5706.6049999999996</v>
      </c>
      <c r="E177" s="16"/>
      <c r="F177" s="16">
        <v>3280.9459999999999</v>
      </c>
    </row>
    <row r="178" spans="1:6" x14ac:dyDescent="0.25">
      <c r="A178" s="14"/>
      <c r="B178" s="15" t="s">
        <v>7</v>
      </c>
      <c r="C178" s="16">
        <v>0</v>
      </c>
      <c r="D178" s="16">
        <v>0</v>
      </c>
      <c r="E178" s="16"/>
      <c r="F178" s="16">
        <v>0</v>
      </c>
    </row>
    <row r="179" spans="1:6" x14ac:dyDescent="0.25">
      <c r="A179" s="11"/>
      <c r="B179" s="12" t="s">
        <v>61</v>
      </c>
      <c r="C179" s="13">
        <f>((+C180+C181))</f>
        <v>21293.973000000002</v>
      </c>
      <c r="D179" s="13">
        <f>((+D180+D181))</f>
        <v>5459.7110000000002</v>
      </c>
      <c r="E179" s="13"/>
      <c r="F179" s="13">
        <f>((+F180+F181))</f>
        <v>1990.69</v>
      </c>
    </row>
    <row r="180" spans="1:6" x14ac:dyDescent="0.25">
      <c r="A180" s="14"/>
      <c r="B180" s="15" t="s">
        <v>6</v>
      </c>
      <c r="C180" s="16">
        <v>21293.973000000002</v>
      </c>
      <c r="D180" s="16">
        <v>5459.7110000000002</v>
      </c>
      <c r="E180" s="16"/>
      <c r="F180" s="16">
        <v>1990.69</v>
      </c>
    </row>
    <row r="181" spans="1:6" x14ac:dyDescent="0.25">
      <c r="A181" s="14"/>
      <c r="B181" s="15" t="s">
        <v>7</v>
      </c>
      <c r="C181" s="16">
        <v>0</v>
      </c>
      <c r="D181" s="16">
        <v>0</v>
      </c>
      <c r="E181" s="16"/>
      <c r="F181" s="16">
        <v>0</v>
      </c>
    </row>
    <row r="182" spans="1:6" x14ac:dyDescent="0.25">
      <c r="A182" s="11"/>
      <c r="B182" s="12" t="s">
        <v>62</v>
      </c>
      <c r="C182" s="13">
        <f>((+C183+C184))</f>
        <v>24432.486000000001</v>
      </c>
      <c r="D182" s="13">
        <f>((+D183+D184))</f>
        <v>6135.9260000000004</v>
      </c>
      <c r="E182" s="13"/>
      <c r="F182" s="13">
        <f>((+F183+F184))</f>
        <v>5890.11</v>
      </c>
    </row>
    <row r="183" spans="1:6" x14ac:dyDescent="0.25">
      <c r="A183" s="14"/>
      <c r="B183" s="15" t="s">
        <v>6</v>
      </c>
      <c r="C183" s="16">
        <v>24432.486000000001</v>
      </c>
      <c r="D183" s="16">
        <v>6135.9260000000004</v>
      </c>
      <c r="E183" s="16"/>
      <c r="F183" s="16">
        <v>5890.11</v>
      </c>
    </row>
    <row r="184" spans="1:6" x14ac:dyDescent="0.25">
      <c r="A184" s="14"/>
      <c r="B184" s="15" t="s">
        <v>7</v>
      </c>
      <c r="C184" s="16">
        <v>0</v>
      </c>
      <c r="D184" s="16">
        <v>0</v>
      </c>
      <c r="E184" s="16"/>
      <c r="F184" s="16">
        <v>0</v>
      </c>
    </row>
    <row r="185" spans="1:6" x14ac:dyDescent="0.25">
      <c r="A185" s="11"/>
      <c r="B185" s="12" t="s">
        <v>63</v>
      </c>
      <c r="C185" s="13">
        <f>((+C186+C187))</f>
        <v>28142.231</v>
      </c>
      <c r="D185" s="13">
        <f>((+D186+D187))</f>
        <v>7415.9459999999999</v>
      </c>
      <c r="E185" s="13"/>
      <c r="F185" s="13">
        <f>((+F186+F187))</f>
        <v>5319.2</v>
      </c>
    </row>
    <row r="186" spans="1:6" x14ac:dyDescent="0.25">
      <c r="A186" s="14"/>
      <c r="B186" s="15" t="s">
        <v>6</v>
      </c>
      <c r="C186" s="25">
        <v>28142.231</v>
      </c>
      <c r="D186" s="25">
        <v>7415.9459999999999</v>
      </c>
      <c r="E186" s="25"/>
      <c r="F186" s="25">
        <v>5319.2</v>
      </c>
    </row>
    <row r="187" spans="1:6" x14ac:dyDescent="0.25">
      <c r="A187" s="14"/>
      <c r="B187" s="15" t="s">
        <v>7</v>
      </c>
      <c r="C187" s="25">
        <v>0</v>
      </c>
      <c r="D187" s="25">
        <v>0</v>
      </c>
      <c r="E187" s="25"/>
      <c r="F187" s="25">
        <v>0</v>
      </c>
    </row>
    <row r="188" spans="1:6" x14ac:dyDescent="0.25">
      <c r="A188" s="11"/>
      <c r="B188" s="12" t="s">
        <v>64</v>
      </c>
      <c r="C188" s="13">
        <f>((+C189+C190))</f>
        <v>17740.822</v>
      </c>
      <c r="D188" s="13">
        <f>((+D189+D190))</f>
        <v>10090.323</v>
      </c>
      <c r="E188" s="13"/>
      <c r="F188" s="13">
        <f>((+F189+F190))</f>
        <v>6798.6469999999999</v>
      </c>
    </row>
    <row r="189" spans="1:6" x14ac:dyDescent="0.25">
      <c r="A189" s="14"/>
      <c r="B189" s="15" t="s">
        <v>6</v>
      </c>
      <c r="C189" s="25">
        <v>17740.822</v>
      </c>
      <c r="D189" s="25">
        <v>10090.323</v>
      </c>
      <c r="E189" s="25"/>
      <c r="F189" s="25">
        <v>6798.6469999999999</v>
      </c>
    </row>
    <row r="190" spans="1:6" x14ac:dyDescent="0.25">
      <c r="A190" s="14"/>
      <c r="B190" s="15" t="s">
        <v>7</v>
      </c>
      <c r="C190" s="25">
        <v>0</v>
      </c>
      <c r="D190" s="25">
        <v>0</v>
      </c>
      <c r="E190" s="25"/>
      <c r="F190" s="25">
        <v>0</v>
      </c>
    </row>
    <row r="191" spans="1:6" x14ac:dyDescent="0.25">
      <c r="A191" s="11"/>
      <c r="B191" s="12" t="s">
        <v>65</v>
      </c>
      <c r="C191" s="13">
        <f>((+C192+C193))</f>
        <v>54164.809200000003</v>
      </c>
      <c r="D191" s="13">
        <f>((+D192+D193))</f>
        <v>39413.013999999996</v>
      </c>
      <c r="E191" s="13"/>
      <c r="F191" s="13">
        <f>((+F192+F193))</f>
        <v>6070.3369999999995</v>
      </c>
    </row>
    <row r="192" spans="1:6" x14ac:dyDescent="0.25">
      <c r="A192" s="14"/>
      <c r="B192" s="15" t="s">
        <v>6</v>
      </c>
      <c r="C192" s="16">
        <v>32601.7948</v>
      </c>
      <c r="D192" s="16">
        <v>17850</v>
      </c>
      <c r="E192" s="16"/>
      <c r="F192" s="16">
        <v>4842.9549999999999</v>
      </c>
    </row>
    <row r="193" spans="1:6" x14ac:dyDescent="0.25">
      <c r="A193" s="14"/>
      <c r="B193" s="15" t="s">
        <v>7</v>
      </c>
      <c r="C193" s="16">
        <v>21563.0144</v>
      </c>
      <c r="D193" s="16">
        <v>21563.013999999999</v>
      </c>
      <c r="E193" s="16"/>
      <c r="F193" s="16">
        <v>1227.3820000000001</v>
      </c>
    </row>
    <row r="194" spans="1:6" x14ac:dyDescent="0.25">
      <c r="A194" s="11"/>
      <c r="B194" s="12" t="s">
        <v>66</v>
      </c>
      <c r="C194" s="13">
        <f>((+C195+C196))</f>
        <v>20398.9882</v>
      </c>
      <c r="D194" s="13">
        <f>((+D195+D196))</f>
        <v>6927.9189000000006</v>
      </c>
      <c r="E194" s="13"/>
      <c r="F194" s="13">
        <f>((+F195+F196))</f>
        <v>6207.3524900000002</v>
      </c>
    </row>
    <row r="195" spans="1:6" x14ac:dyDescent="0.25">
      <c r="A195" s="14"/>
      <c r="B195" s="15" t="s">
        <v>6</v>
      </c>
      <c r="C195" s="16">
        <v>20398.9882</v>
      </c>
      <c r="D195" s="16">
        <v>6927.9189000000006</v>
      </c>
      <c r="E195" s="16"/>
      <c r="F195" s="16">
        <v>6207.3524900000002</v>
      </c>
    </row>
    <row r="196" spans="1:6" x14ac:dyDescent="0.25">
      <c r="A196" s="14"/>
      <c r="B196" s="15" t="s">
        <v>7</v>
      </c>
      <c r="C196" s="16">
        <v>0</v>
      </c>
      <c r="D196" s="16">
        <v>0</v>
      </c>
      <c r="E196" s="16"/>
      <c r="F196" s="16">
        <v>0</v>
      </c>
    </row>
    <row r="197" spans="1:6" x14ac:dyDescent="0.25">
      <c r="A197" s="11"/>
      <c r="B197" s="12" t="s">
        <v>67</v>
      </c>
      <c r="C197" s="13">
        <f>((+C198+C199))</f>
        <v>131082.30859999999</v>
      </c>
      <c r="D197" s="13">
        <f>((+D198+D199))</f>
        <v>28948.052</v>
      </c>
      <c r="E197" s="13"/>
      <c r="F197" s="13">
        <f>((+F198+F199))</f>
        <v>28360.544999999998</v>
      </c>
    </row>
    <row r="198" spans="1:6" x14ac:dyDescent="0.25">
      <c r="A198" s="14"/>
      <c r="B198" s="15" t="s">
        <v>6</v>
      </c>
      <c r="C198" s="16">
        <v>131082.30859999999</v>
      </c>
      <c r="D198" s="16">
        <v>28948.052</v>
      </c>
      <c r="E198" s="16"/>
      <c r="F198" s="16">
        <v>28360.544999999998</v>
      </c>
    </row>
    <row r="199" spans="1:6" x14ac:dyDescent="0.25">
      <c r="A199" s="14"/>
      <c r="B199" s="15" t="s">
        <v>7</v>
      </c>
      <c r="C199" s="16">
        <v>0</v>
      </c>
      <c r="D199" s="16">
        <v>0</v>
      </c>
      <c r="E199" s="16"/>
      <c r="F199" s="16">
        <v>0</v>
      </c>
    </row>
    <row r="200" spans="1:6" x14ac:dyDescent="0.25">
      <c r="A200" s="11"/>
      <c r="B200" s="12" t="s">
        <v>68</v>
      </c>
      <c r="C200" s="13">
        <f>((+C201+C202))</f>
        <v>11425.9575</v>
      </c>
      <c r="D200" s="13">
        <f>((+D201+D202))</f>
        <v>3015.2035499999997</v>
      </c>
      <c r="E200" s="13"/>
      <c r="F200" s="13">
        <f>((+F201+F202))</f>
        <v>2035.4147699999999</v>
      </c>
    </row>
    <row r="201" spans="1:6" x14ac:dyDescent="0.25">
      <c r="A201" s="14"/>
      <c r="B201" s="15" t="s">
        <v>6</v>
      </c>
      <c r="C201" s="16">
        <v>11425.9575</v>
      </c>
      <c r="D201" s="16">
        <v>3015.2035499999997</v>
      </c>
      <c r="E201" s="16"/>
      <c r="F201" s="16">
        <v>2035.4147699999999</v>
      </c>
    </row>
    <row r="202" spans="1:6" x14ac:dyDescent="0.25">
      <c r="A202" s="14"/>
      <c r="B202" s="15" t="s">
        <v>7</v>
      </c>
      <c r="C202" s="16">
        <v>0</v>
      </c>
      <c r="D202" s="16">
        <v>0</v>
      </c>
      <c r="E202" s="16"/>
      <c r="F202" s="16">
        <v>0</v>
      </c>
    </row>
    <row r="203" spans="1:6" x14ac:dyDescent="0.25">
      <c r="A203" s="11"/>
      <c r="B203" s="12" t="s">
        <v>69</v>
      </c>
      <c r="C203" s="13">
        <f>((+C204+C205))</f>
        <v>47403.712</v>
      </c>
      <c r="D203" s="13">
        <f>((+D204+D205))</f>
        <v>18701.87</v>
      </c>
      <c r="E203" s="13"/>
      <c r="F203" s="13">
        <f>((+F204+F205))</f>
        <v>18553.317999999999</v>
      </c>
    </row>
    <row r="204" spans="1:6" x14ac:dyDescent="0.25">
      <c r="A204" s="14"/>
      <c r="B204" s="15" t="s">
        <v>6</v>
      </c>
      <c r="C204" s="24">
        <v>47403.712</v>
      </c>
      <c r="D204" s="24">
        <v>18701.87</v>
      </c>
      <c r="E204" s="24"/>
      <c r="F204" s="24">
        <v>18553.317999999999</v>
      </c>
    </row>
    <row r="205" spans="1:6" x14ac:dyDescent="0.25">
      <c r="A205" s="14"/>
      <c r="B205" s="15" t="s">
        <v>7</v>
      </c>
      <c r="C205" s="24">
        <v>0</v>
      </c>
      <c r="D205" s="24">
        <v>0</v>
      </c>
      <c r="E205" s="24"/>
      <c r="F205" s="24">
        <v>0</v>
      </c>
    </row>
    <row r="206" spans="1:6" x14ac:dyDescent="0.25">
      <c r="A206" s="11"/>
      <c r="B206" s="12" t="s">
        <v>70</v>
      </c>
      <c r="C206" s="13">
        <f>((+C207+C208))</f>
        <v>333877.37573000003</v>
      </c>
      <c r="D206" s="13">
        <f>((+D207+D208))</f>
        <v>76807.222999999998</v>
      </c>
      <c r="E206" s="13"/>
      <c r="F206" s="13">
        <f>((+F207+F208))</f>
        <v>30521.949000000001</v>
      </c>
    </row>
    <row r="207" spans="1:6" x14ac:dyDescent="0.25">
      <c r="A207" s="14"/>
      <c r="B207" s="15" t="s">
        <v>6</v>
      </c>
      <c r="C207" s="24">
        <v>333877.37573000003</v>
      </c>
      <c r="D207" s="24">
        <v>76807.222999999998</v>
      </c>
      <c r="E207" s="24"/>
      <c r="F207" s="24">
        <v>30521.949000000001</v>
      </c>
    </row>
    <row r="208" spans="1:6" x14ac:dyDescent="0.25">
      <c r="A208" s="14"/>
      <c r="B208" s="15" t="s">
        <v>7</v>
      </c>
      <c r="C208" s="24">
        <v>0</v>
      </c>
      <c r="D208" s="24">
        <v>0</v>
      </c>
      <c r="E208" s="24"/>
      <c r="F208" s="24">
        <v>0</v>
      </c>
    </row>
    <row r="209" spans="1:6" x14ac:dyDescent="0.25">
      <c r="A209" s="11"/>
      <c r="B209" s="12" t="s">
        <v>71</v>
      </c>
      <c r="C209" s="13">
        <f>((+C210+C211))</f>
        <v>29219.277969999996</v>
      </c>
      <c r="D209" s="13">
        <f>((+D210+D211))</f>
        <v>14497</v>
      </c>
      <c r="E209" s="13"/>
      <c r="F209" s="13">
        <f>((+F210+F211))</f>
        <v>14457.624650000002</v>
      </c>
    </row>
    <row r="210" spans="1:6" x14ac:dyDescent="0.25">
      <c r="A210" s="14"/>
      <c r="B210" s="15" t="s">
        <v>6</v>
      </c>
      <c r="C210" s="22">
        <v>29219.277969999996</v>
      </c>
      <c r="D210" s="22">
        <v>14497</v>
      </c>
      <c r="E210" s="22"/>
      <c r="F210" s="22">
        <v>14457.624650000002</v>
      </c>
    </row>
    <row r="211" spans="1:6" x14ac:dyDescent="0.25">
      <c r="A211" s="14"/>
      <c r="B211" s="15" t="s">
        <v>7</v>
      </c>
      <c r="C211" s="22">
        <v>0</v>
      </c>
      <c r="D211" s="22">
        <v>0</v>
      </c>
      <c r="E211" s="22"/>
      <c r="F211" s="22">
        <v>0</v>
      </c>
    </row>
    <row r="212" spans="1:6" x14ac:dyDescent="0.25">
      <c r="A212" s="11"/>
      <c r="B212" s="12" t="s">
        <v>72</v>
      </c>
      <c r="C212" s="13">
        <f>((+C213+C214))</f>
        <v>95740.304000000004</v>
      </c>
      <c r="D212" s="13">
        <f>((+D213+D214))</f>
        <v>18465.13</v>
      </c>
      <c r="E212" s="13"/>
      <c r="F212" s="13">
        <f>((+F213+F214))</f>
        <v>18465.13</v>
      </c>
    </row>
    <row r="213" spans="1:6" x14ac:dyDescent="0.25">
      <c r="A213" s="14"/>
      <c r="B213" s="15" t="s">
        <v>6</v>
      </c>
      <c r="C213" s="22">
        <v>89698.619000000006</v>
      </c>
      <c r="D213" s="22">
        <v>18465.13</v>
      </c>
      <c r="E213" s="22"/>
      <c r="F213" s="22">
        <v>18465.13</v>
      </c>
    </row>
    <row r="214" spans="1:6" x14ac:dyDescent="0.25">
      <c r="A214" s="14"/>
      <c r="B214" s="15" t="s">
        <v>7</v>
      </c>
      <c r="C214" s="22">
        <v>6041.6850000000004</v>
      </c>
      <c r="D214" s="22">
        <v>0</v>
      </c>
      <c r="E214" s="22"/>
      <c r="F214" s="22">
        <v>0</v>
      </c>
    </row>
    <row r="215" spans="1:6" x14ac:dyDescent="0.25">
      <c r="A215" s="11"/>
      <c r="B215" s="12" t="s">
        <v>73</v>
      </c>
      <c r="C215" s="13">
        <f>((+C216+C217))</f>
        <v>66858.212470000013</v>
      </c>
      <c r="D215" s="13">
        <f>((+D216+D217))</f>
        <v>9019.9794399999992</v>
      </c>
      <c r="E215" s="13"/>
      <c r="F215" s="13">
        <f>((+F216+F217))</f>
        <v>9019.9794399999992</v>
      </c>
    </row>
    <row r="216" spans="1:6" x14ac:dyDescent="0.25">
      <c r="A216" s="14"/>
      <c r="B216" s="15" t="s">
        <v>6</v>
      </c>
      <c r="C216" s="24">
        <v>66858.212470000013</v>
      </c>
      <c r="D216" s="24">
        <v>9019.9794399999992</v>
      </c>
      <c r="E216" s="24"/>
      <c r="F216" s="24">
        <v>9019.9794399999992</v>
      </c>
    </row>
    <row r="217" spans="1:6" x14ac:dyDescent="0.25">
      <c r="A217" s="14"/>
      <c r="B217" s="15" t="s">
        <v>7</v>
      </c>
      <c r="C217" s="24">
        <v>0</v>
      </c>
      <c r="D217" s="24">
        <v>0</v>
      </c>
      <c r="E217" s="24"/>
      <c r="F217" s="24">
        <v>0</v>
      </c>
    </row>
    <row r="218" spans="1:6" x14ac:dyDescent="0.25">
      <c r="A218" s="11"/>
      <c r="B218" s="12" t="s">
        <v>74</v>
      </c>
      <c r="C218" s="13">
        <f>((+C219+C220))</f>
        <v>1850735.3864899997</v>
      </c>
      <c r="D218" s="13">
        <f>((+D219+D220))</f>
        <v>462683.84662249993</v>
      </c>
      <c r="E218" s="13"/>
      <c r="F218" s="13">
        <f>((+F219+F220))</f>
        <v>263493.03983999998</v>
      </c>
    </row>
    <row r="219" spans="1:6" x14ac:dyDescent="0.25">
      <c r="A219" s="14"/>
      <c r="B219" s="15" t="s">
        <v>6</v>
      </c>
      <c r="C219" s="24">
        <v>1850735.3864899997</v>
      </c>
      <c r="D219" s="24">
        <v>462683.84662249993</v>
      </c>
      <c r="E219" s="24"/>
      <c r="F219" s="24">
        <v>263493.03983999998</v>
      </c>
    </row>
    <row r="220" spans="1:6" x14ac:dyDescent="0.25">
      <c r="A220" s="14"/>
      <c r="B220" s="15" t="s">
        <v>7</v>
      </c>
      <c r="C220" s="22">
        <v>0</v>
      </c>
      <c r="D220" s="22">
        <v>0</v>
      </c>
      <c r="E220" s="22"/>
      <c r="F220" s="22">
        <v>0</v>
      </c>
    </row>
    <row r="221" spans="1:6" x14ac:dyDescent="0.25">
      <c r="A221" s="11"/>
      <c r="B221" s="12" t="s">
        <v>75</v>
      </c>
      <c r="C221" s="13">
        <f>((+C222+C223))</f>
        <v>404.49119999999999</v>
      </c>
      <c r="D221" s="13">
        <f>((+D222+D223))</f>
        <v>101.1228</v>
      </c>
      <c r="E221" s="13"/>
      <c r="F221" s="13">
        <f>((+F222+F223))</f>
        <v>0</v>
      </c>
    </row>
    <row r="222" spans="1:6" x14ac:dyDescent="0.25">
      <c r="A222" s="14"/>
      <c r="B222" s="15" t="s">
        <v>6</v>
      </c>
      <c r="C222" s="24">
        <v>404.49119999999999</v>
      </c>
      <c r="D222" s="24">
        <v>101.1228</v>
      </c>
      <c r="E222" s="24"/>
      <c r="F222" s="24">
        <v>0</v>
      </c>
    </row>
    <row r="223" spans="1:6" x14ac:dyDescent="0.25">
      <c r="A223" s="14"/>
      <c r="B223" s="15" t="s">
        <v>7</v>
      </c>
      <c r="C223" s="22">
        <v>0</v>
      </c>
      <c r="D223" s="22">
        <v>0</v>
      </c>
      <c r="E223" s="22"/>
      <c r="F223" s="22">
        <v>0</v>
      </c>
    </row>
    <row r="224" spans="1:6" x14ac:dyDescent="0.25">
      <c r="A224" s="11"/>
      <c r="B224" s="12" t="s">
        <v>232</v>
      </c>
      <c r="C224" s="13">
        <f>((+C225+C226))</f>
        <v>485.411</v>
      </c>
      <c r="D224" s="13">
        <f>((+D225+D226))</f>
        <v>164.29900000000001</v>
      </c>
      <c r="E224" s="13"/>
      <c r="F224" s="13">
        <f>((+F225+F226))</f>
        <v>111.96475</v>
      </c>
    </row>
    <row r="225" spans="1:6" x14ac:dyDescent="0.25">
      <c r="A225" s="14"/>
      <c r="B225" s="15" t="s">
        <v>6</v>
      </c>
      <c r="C225" s="24">
        <v>485.411</v>
      </c>
      <c r="D225" s="24">
        <v>164.29900000000001</v>
      </c>
      <c r="E225" s="24"/>
      <c r="F225" s="24">
        <v>111.96475</v>
      </c>
    </row>
    <row r="226" spans="1:6" x14ac:dyDescent="0.25">
      <c r="A226" s="14"/>
      <c r="B226" s="15" t="s">
        <v>7</v>
      </c>
      <c r="C226" s="22">
        <v>0</v>
      </c>
      <c r="D226" s="22">
        <v>0</v>
      </c>
      <c r="E226" s="22"/>
      <c r="F226" s="22">
        <v>0</v>
      </c>
    </row>
    <row r="227" spans="1:6" x14ac:dyDescent="0.25">
      <c r="A227" s="8" t="s">
        <v>76</v>
      </c>
      <c r="B227" s="9"/>
      <c r="C227" s="10">
        <f>+C228+C231+C234+C237+C240+C243+C246</f>
        <v>848198.89999999991</v>
      </c>
      <c r="D227" s="10">
        <f t="shared" ref="D227:F227" si="9">+D228+D231+D234+D237+D240+D243+D246</f>
        <v>178555.32886688516</v>
      </c>
      <c r="E227" s="10"/>
      <c r="F227" s="10">
        <f t="shared" si="9"/>
        <v>141993.41902623101</v>
      </c>
    </row>
    <row r="228" spans="1:6" x14ac:dyDescent="0.25">
      <c r="A228" s="11"/>
      <c r="B228" s="12" t="s">
        <v>11</v>
      </c>
      <c r="C228" s="13">
        <f>((+C229+C230))</f>
        <v>286655.09999999998</v>
      </c>
      <c r="D228" s="13">
        <f>((+D229+D230))</f>
        <v>46815.174960999997</v>
      </c>
      <c r="E228" s="13"/>
      <c r="F228" s="13">
        <f>((+F229+F230))</f>
        <v>46773.442390999997</v>
      </c>
    </row>
    <row r="229" spans="1:6" x14ac:dyDescent="0.25">
      <c r="A229" s="14"/>
      <c r="B229" s="15" t="s">
        <v>6</v>
      </c>
      <c r="C229" s="16">
        <v>286655.09999999998</v>
      </c>
      <c r="D229" s="16">
        <v>46815.174960999997</v>
      </c>
      <c r="E229" s="16"/>
      <c r="F229" s="16">
        <v>46773.442390999997</v>
      </c>
    </row>
    <row r="230" spans="1:6" x14ac:dyDescent="0.25">
      <c r="A230" s="14"/>
      <c r="B230" s="15" t="s">
        <v>7</v>
      </c>
      <c r="C230" s="16">
        <v>0</v>
      </c>
      <c r="D230" s="16">
        <v>0</v>
      </c>
      <c r="E230" s="16"/>
      <c r="F230" s="16">
        <v>0</v>
      </c>
    </row>
    <row r="231" spans="1:6" x14ac:dyDescent="0.25">
      <c r="A231" s="11"/>
      <c r="B231" s="12" t="s">
        <v>77</v>
      </c>
      <c r="C231" s="13">
        <f>((+C232+C233))</f>
        <v>19735.599999999999</v>
      </c>
      <c r="D231" s="13">
        <f>((+D232+D233))</f>
        <v>4336.8220000000001</v>
      </c>
      <c r="E231" s="13"/>
      <c r="F231" s="13">
        <f>((+F232+F233))</f>
        <v>3986.415</v>
      </c>
    </row>
    <row r="232" spans="1:6" x14ac:dyDescent="0.25">
      <c r="A232" s="14"/>
      <c r="B232" s="15" t="s">
        <v>6</v>
      </c>
      <c r="C232" s="16">
        <v>19735.599999999999</v>
      </c>
      <c r="D232" s="16">
        <v>4336.8220000000001</v>
      </c>
      <c r="E232" s="16"/>
      <c r="F232" s="16">
        <v>3986.415</v>
      </c>
    </row>
    <row r="233" spans="1:6" x14ac:dyDescent="0.25">
      <c r="A233" s="14"/>
      <c r="B233" s="15" t="s">
        <v>7</v>
      </c>
      <c r="C233" s="16">
        <v>0</v>
      </c>
      <c r="D233" s="16">
        <v>0</v>
      </c>
      <c r="E233" s="16"/>
      <c r="F233" s="16">
        <v>0</v>
      </c>
    </row>
    <row r="234" spans="1:6" x14ac:dyDescent="0.25">
      <c r="A234" s="11"/>
      <c r="B234" s="12" t="s">
        <v>78</v>
      </c>
      <c r="C234" s="13">
        <f>((+C235+C236))</f>
        <v>9422.2000000000007</v>
      </c>
      <c r="D234" s="13">
        <f>((+D235+D236))</f>
        <v>2373.65787</v>
      </c>
      <c r="E234" s="13"/>
      <c r="F234" s="13">
        <f>((+F235+F236))</f>
        <v>1685.9147279310346</v>
      </c>
    </row>
    <row r="235" spans="1:6" x14ac:dyDescent="0.25">
      <c r="A235" s="14"/>
      <c r="B235" s="15" t="s">
        <v>6</v>
      </c>
      <c r="C235" s="16">
        <v>9422.2000000000007</v>
      </c>
      <c r="D235" s="16">
        <v>2373.65787</v>
      </c>
      <c r="E235" s="16"/>
      <c r="F235" s="16">
        <v>1685.9147279310346</v>
      </c>
    </row>
    <row r="236" spans="1:6" x14ac:dyDescent="0.25">
      <c r="A236" s="14"/>
      <c r="B236" s="15" t="s">
        <v>7</v>
      </c>
      <c r="C236" s="16">
        <v>0</v>
      </c>
      <c r="D236" s="16">
        <v>0</v>
      </c>
      <c r="E236" s="16"/>
      <c r="F236" s="16">
        <v>0</v>
      </c>
    </row>
    <row r="237" spans="1:6" x14ac:dyDescent="0.25">
      <c r="A237" s="11"/>
      <c r="B237" s="12" t="s">
        <v>79</v>
      </c>
      <c r="C237" s="13">
        <f>((+C238+C239))</f>
        <v>61063.4</v>
      </c>
      <c r="D237" s="13">
        <f>((+D238+D239))</f>
        <v>16924.496847300001</v>
      </c>
      <c r="E237" s="13"/>
      <c r="F237" s="13">
        <f>((+F238+F239))</f>
        <v>12701.667397300002</v>
      </c>
    </row>
    <row r="238" spans="1:6" x14ac:dyDescent="0.25">
      <c r="A238" s="14"/>
      <c r="B238" s="15" t="s">
        <v>6</v>
      </c>
      <c r="C238" s="16">
        <v>61063.4</v>
      </c>
      <c r="D238" s="16">
        <v>16924.496847300001</v>
      </c>
      <c r="E238" s="16"/>
      <c r="F238" s="16">
        <v>12701.667397300002</v>
      </c>
    </row>
    <row r="239" spans="1:6" x14ac:dyDescent="0.25">
      <c r="A239" s="14"/>
      <c r="B239" s="15" t="s">
        <v>7</v>
      </c>
      <c r="C239" s="16">
        <v>0</v>
      </c>
      <c r="D239" s="16">
        <v>0</v>
      </c>
      <c r="E239" s="16"/>
      <c r="F239" s="16">
        <v>0</v>
      </c>
    </row>
    <row r="240" spans="1:6" x14ac:dyDescent="0.25">
      <c r="A240" s="11"/>
      <c r="B240" s="12" t="s">
        <v>80</v>
      </c>
      <c r="C240" s="13">
        <f>((+C241+C242))</f>
        <v>64061.1</v>
      </c>
      <c r="D240" s="13">
        <f>((+D241+D242))</f>
        <v>12744.551830000002</v>
      </c>
      <c r="E240" s="13"/>
      <c r="F240" s="13">
        <f>((+F241+F242))</f>
        <v>6526.7850100000005</v>
      </c>
    </row>
    <row r="241" spans="1:6" x14ac:dyDescent="0.25">
      <c r="A241" s="14"/>
      <c r="B241" s="15" t="s">
        <v>6</v>
      </c>
      <c r="C241" s="16">
        <v>64061.1</v>
      </c>
      <c r="D241" s="16">
        <v>12744.551830000002</v>
      </c>
      <c r="E241" s="16"/>
      <c r="F241" s="16">
        <v>6526.7850100000005</v>
      </c>
    </row>
    <row r="242" spans="1:6" x14ac:dyDescent="0.25">
      <c r="A242" s="14"/>
      <c r="B242" s="15" t="s">
        <v>7</v>
      </c>
      <c r="C242" s="16">
        <v>0</v>
      </c>
      <c r="D242" s="16">
        <v>0</v>
      </c>
      <c r="E242" s="16"/>
      <c r="F242" s="16">
        <v>0</v>
      </c>
    </row>
    <row r="243" spans="1:6" x14ac:dyDescent="0.25">
      <c r="A243" s="11"/>
      <c r="B243" s="12" t="s">
        <v>81</v>
      </c>
      <c r="C243" s="13">
        <f>((+C244+C245))</f>
        <v>22946.2</v>
      </c>
      <c r="D243" s="13">
        <f>((+D244+D245))</f>
        <v>2990.8136100000002</v>
      </c>
      <c r="E243" s="13"/>
      <c r="F243" s="13">
        <f>((+F244+F245))</f>
        <v>2990.8136100000002</v>
      </c>
    </row>
    <row r="244" spans="1:6" x14ac:dyDescent="0.25">
      <c r="A244" s="14"/>
      <c r="B244" s="15" t="s">
        <v>6</v>
      </c>
      <c r="C244" s="16">
        <v>22946.2</v>
      </c>
      <c r="D244" s="16">
        <v>2990.8136100000002</v>
      </c>
      <c r="E244" s="16"/>
      <c r="F244" s="16">
        <v>2990.8136100000002</v>
      </c>
    </row>
    <row r="245" spans="1:6" x14ac:dyDescent="0.25">
      <c r="A245" s="14"/>
      <c r="B245" s="15" t="s">
        <v>7</v>
      </c>
      <c r="C245" s="16">
        <v>0</v>
      </c>
      <c r="D245" s="16">
        <v>0</v>
      </c>
      <c r="E245" s="16"/>
      <c r="F245" s="16">
        <v>0</v>
      </c>
    </row>
    <row r="246" spans="1:6" x14ac:dyDescent="0.25">
      <c r="A246" s="11"/>
      <c r="B246" s="12" t="s">
        <v>82</v>
      </c>
      <c r="C246" s="13">
        <f>((+C247+C248))</f>
        <v>384315.3</v>
      </c>
      <c r="D246" s="13">
        <f>((+D247+D248))</f>
        <v>92369.811748585184</v>
      </c>
      <c r="E246" s="13"/>
      <c r="F246" s="13">
        <f>((+F247+F248))</f>
        <v>67328.380889999986</v>
      </c>
    </row>
    <row r="247" spans="1:6" x14ac:dyDescent="0.25">
      <c r="A247" s="14"/>
      <c r="B247" s="15" t="s">
        <v>6</v>
      </c>
      <c r="C247" s="16">
        <v>116350.8</v>
      </c>
      <c r="D247" s="16">
        <v>77012.799748585181</v>
      </c>
      <c r="E247" s="16"/>
      <c r="F247" s="16">
        <v>67272.65846999998</v>
      </c>
    </row>
    <row r="248" spans="1:6" x14ac:dyDescent="0.25">
      <c r="A248" s="14"/>
      <c r="B248" s="15" t="s">
        <v>7</v>
      </c>
      <c r="C248" s="16">
        <v>267964.5</v>
      </c>
      <c r="D248" s="16">
        <v>15357.012000000001</v>
      </c>
      <c r="E248" s="16"/>
      <c r="F248" s="16">
        <v>55.722420000000007</v>
      </c>
    </row>
    <row r="249" spans="1:6" x14ac:dyDescent="0.25">
      <c r="A249" s="8" t="s">
        <v>83</v>
      </c>
      <c r="B249" s="9"/>
      <c r="C249" s="10">
        <f>+C250+C253+C256+C259+C262+C265+C268+C271+C274+C277+C280+C283+C286+C289+C292+C295+C298+C301+C304</f>
        <v>2654477.0329400003</v>
      </c>
      <c r="D249" s="10">
        <f t="shared" ref="D249:F249" si="10">+D250+D253+D256+D259+D262+D265+D268+D271+D274+D277+D280+D283+D286+D289+D292+D295+D298+D301+D304</f>
        <v>806613.374175</v>
      </c>
      <c r="E249" s="10"/>
      <c r="F249" s="10">
        <f t="shared" si="10"/>
        <v>753223.06835000007</v>
      </c>
    </row>
    <row r="250" spans="1:6" x14ac:dyDescent="0.25">
      <c r="A250" s="11"/>
      <c r="B250" s="12" t="s">
        <v>11</v>
      </c>
      <c r="C250" s="13">
        <f>((+C251+C252))</f>
        <v>2084850.0522</v>
      </c>
      <c r="D250" s="13">
        <f>((+D251+D252))</f>
        <v>654363.01413000003</v>
      </c>
      <c r="E250" s="13"/>
      <c r="F250" s="13">
        <f>((+F251+F252))</f>
        <v>654363.01413000003</v>
      </c>
    </row>
    <row r="251" spans="1:6" x14ac:dyDescent="0.25">
      <c r="A251" s="14"/>
      <c r="B251" s="15" t="s">
        <v>6</v>
      </c>
      <c r="C251" s="16">
        <v>2084850.0522</v>
      </c>
      <c r="D251" s="16">
        <v>654363.01413000003</v>
      </c>
      <c r="E251" s="16"/>
      <c r="F251" s="16">
        <v>654363.01413000003</v>
      </c>
    </row>
    <row r="252" spans="1:6" x14ac:dyDescent="0.25">
      <c r="A252" s="14"/>
      <c r="B252" s="15" t="s">
        <v>7</v>
      </c>
      <c r="C252" s="16">
        <v>0</v>
      </c>
      <c r="D252" s="16">
        <v>0</v>
      </c>
      <c r="E252" s="16"/>
      <c r="F252" s="16">
        <v>0</v>
      </c>
    </row>
    <row r="253" spans="1:6" x14ac:dyDescent="0.25">
      <c r="A253" s="11"/>
      <c r="B253" s="12" t="s">
        <v>84</v>
      </c>
      <c r="C253" s="13">
        <f>((+C254+C255))</f>
        <v>4664.0290000000005</v>
      </c>
      <c r="D253" s="13">
        <f>((+D254+D255))</f>
        <v>1166.0072500000001</v>
      </c>
      <c r="E253" s="13"/>
      <c r="F253" s="13">
        <f>((+F254+F255))</f>
        <v>1166.0072500000001</v>
      </c>
    </row>
    <row r="254" spans="1:6" x14ac:dyDescent="0.25">
      <c r="A254" s="14"/>
      <c r="B254" s="15" t="s">
        <v>6</v>
      </c>
      <c r="C254" s="16">
        <v>4664.0290000000005</v>
      </c>
      <c r="D254" s="16">
        <v>1166.0072500000001</v>
      </c>
      <c r="E254" s="16"/>
      <c r="F254" s="16">
        <v>1166.0072500000001</v>
      </c>
    </row>
    <row r="255" spans="1:6" x14ac:dyDescent="0.25">
      <c r="A255" s="14"/>
      <c r="B255" s="15" t="s">
        <v>7</v>
      </c>
      <c r="C255" s="16">
        <v>0</v>
      </c>
      <c r="D255" s="16">
        <v>0</v>
      </c>
      <c r="E255" s="16"/>
      <c r="F255" s="16">
        <v>0</v>
      </c>
    </row>
    <row r="256" spans="1:6" x14ac:dyDescent="0.25">
      <c r="A256" s="11"/>
      <c r="B256" s="12" t="s">
        <v>85</v>
      </c>
      <c r="C256" s="13">
        <f>((+C257+C258))</f>
        <v>118693.679</v>
      </c>
      <c r="D256" s="13">
        <f>((+D257+D258))</f>
        <v>35925.334439999999</v>
      </c>
      <c r="E256" s="13"/>
      <c r="F256" s="13">
        <f>((+F257+F258))</f>
        <v>28989.311089999999</v>
      </c>
    </row>
    <row r="257" spans="1:6" x14ac:dyDescent="0.25">
      <c r="A257" s="14"/>
      <c r="B257" s="15" t="s">
        <v>6</v>
      </c>
      <c r="C257" s="16">
        <v>118693.679</v>
      </c>
      <c r="D257" s="16">
        <v>35925.334439999999</v>
      </c>
      <c r="E257" s="16"/>
      <c r="F257" s="16">
        <v>28989.311089999999</v>
      </c>
    </row>
    <row r="258" spans="1:6" x14ac:dyDescent="0.25">
      <c r="A258" s="14"/>
      <c r="B258" s="15" t="s">
        <v>7</v>
      </c>
      <c r="C258" s="16">
        <v>0</v>
      </c>
      <c r="D258" s="16">
        <v>0</v>
      </c>
      <c r="E258" s="16"/>
      <c r="F258" s="16">
        <v>0</v>
      </c>
    </row>
    <row r="259" spans="1:6" x14ac:dyDescent="0.25">
      <c r="A259" s="11"/>
      <c r="B259" s="12" t="s">
        <v>86</v>
      </c>
      <c r="C259" s="13">
        <f>((+C260+C261))</f>
        <v>44643.785680000001</v>
      </c>
      <c r="D259" s="13">
        <f>((+D260+D261))</f>
        <v>1739.7908400000001</v>
      </c>
      <c r="E259" s="13"/>
      <c r="F259" s="13">
        <f>((+F260+F261))</f>
        <v>1791.1944599999999</v>
      </c>
    </row>
    <row r="260" spans="1:6" x14ac:dyDescent="0.25">
      <c r="A260" s="14"/>
      <c r="B260" s="15" t="s">
        <v>6</v>
      </c>
      <c r="C260" s="16">
        <v>23613.311089999999</v>
      </c>
      <c r="D260" s="16">
        <v>1739.7908400000001</v>
      </c>
      <c r="E260" s="16"/>
      <c r="F260" s="16">
        <v>1791.1944599999999</v>
      </c>
    </row>
    <row r="261" spans="1:6" x14ac:dyDescent="0.25">
      <c r="A261" s="14"/>
      <c r="B261" s="15" t="s">
        <v>7</v>
      </c>
      <c r="C261" s="16">
        <v>21030.474590000002</v>
      </c>
      <c r="D261" s="16">
        <v>0</v>
      </c>
      <c r="E261" s="16"/>
      <c r="F261" s="16">
        <v>0</v>
      </c>
    </row>
    <row r="262" spans="1:6" x14ac:dyDescent="0.25">
      <c r="A262" s="11"/>
      <c r="B262" s="12" t="s">
        <v>87</v>
      </c>
      <c r="C262" s="13">
        <f>((+C263+C264))</f>
        <v>33071.599999999999</v>
      </c>
      <c r="D262" s="13">
        <f>((+D263+D264))</f>
        <v>1979.44615</v>
      </c>
      <c r="E262" s="13"/>
      <c r="F262" s="13">
        <f>((+F263+F264))</f>
        <v>1979.44615</v>
      </c>
    </row>
    <row r="263" spans="1:6" x14ac:dyDescent="0.25">
      <c r="A263" s="14"/>
      <c r="B263" s="15" t="s">
        <v>6</v>
      </c>
      <c r="C263" s="16">
        <v>33071.599999999999</v>
      </c>
      <c r="D263" s="16">
        <v>1979.44615</v>
      </c>
      <c r="E263" s="16"/>
      <c r="F263" s="16">
        <v>1979.44615</v>
      </c>
    </row>
    <row r="264" spans="1:6" x14ac:dyDescent="0.25">
      <c r="A264" s="14"/>
      <c r="B264" s="15" t="s">
        <v>7</v>
      </c>
      <c r="C264" s="16">
        <v>0</v>
      </c>
      <c r="D264" s="16">
        <v>0</v>
      </c>
      <c r="E264" s="16"/>
      <c r="F264" s="16">
        <v>0</v>
      </c>
    </row>
    <row r="265" spans="1:6" x14ac:dyDescent="0.25">
      <c r="A265" s="11"/>
      <c r="B265" s="12" t="s">
        <v>88</v>
      </c>
      <c r="C265" s="13">
        <f>((+C266+C267))</f>
        <v>161.82924</v>
      </c>
      <c r="D265" s="13">
        <f>((+D266+D267))</f>
        <v>161.82924</v>
      </c>
      <c r="E265" s="13"/>
      <c r="F265" s="13">
        <f>((+F266+F267))</f>
        <v>161.82924</v>
      </c>
    </row>
    <row r="266" spans="1:6" x14ac:dyDescent="0.25">
      <c r="A266" s="14"/>
      <c r="B266" s="15" t="s">
        <v>6</v>
      </c>
      <c r="C266" s="16">
        <v>161.82924</v>
      </c>
      <c r="D266" s="16">
        <v>161.82924</v>
      </c>
      <c r="E266" s="16"/>
      <c r="F266" s="16">
        <v>161.82924</v>
      </c>
    </row>
    <row r="267" spans="1:6" x14ac:dyDescent="0.25">
      <c r="A267" s="14"/>
      <c r="B267" s="15" t="s">
        <v>7</v>
      </c>
      <c r="C267" s="16">
        <v>0</v>
      </c>
      <c r="D267" s="16">
        <v>0</v>
      </c>
      <c r="E267" s="16"/>
      <c r="F267" s="16">
        <v>0</v>
      </c>
    </row>
    <row r="268" spans="1:6" x14ac:dyDescent="0.25">
      <c r="A268" s="11"/>
      <c r="B268" s="12" t="s">
        <v>89</v>
      </c>
      <c r="C268" s="13">
        <f>((+C269+C270))</f>
        <v>17913.247299999999</v>
      </c>
      <c r="D268" s="13">
        <f>((+D269+D270))</f>
        <v>7358.6291100000008</v>
      </c>
      <c r="E268" s="13"/>
      <c r="F268" s="13">
        <f>((+F269+F270))</f>
        <v>7358.6291100000008</v>
      </c>
    </row>
    <row r="269" spans="1:6" x14ac:dyDescent="0.25">
      <c r="A269" s="14"/>
      <c r="B269" s="15" t="s">
        <v>6</v>
      </c>
      <c r="C269" s="16">
        <v>17913.247299999999</v>
      </c>
      <c r="D269" s="16">
        <v>7358.6291100000008</v>
      </c>
      <c r="E269" s="16"/>
      <c r="F269" s="16">
        <v>7358.6291100000008</v>
      </c>
    </row>
    <row r="270" spans="1:6" x14ac:dyDescent="0.25">
      <c r="A270" s="14"/>
      <c r="B270" s="15" t="s">
        <v>7</v>
      </c>
      <c r="C270" s="16">
        <v>0</v>
      </c>
      <c r="D270" s="16">
        <v>0</v>
      </c>
      <c r="E270" s="16"/>
      <c r="F270" s="16">
        <v>0</v>
      </c>
    </row>
    <row r="271" spans="1:6" x14ac:dyDescent="0.25">
      <c r="A271" s="11"/>
      <c r="B271" s="12" t="s">
        <v>90</v>
      </c>
      <c r="C271" s="13">
        <f>((+C272+C273))</f>
        <v>67092.673820000011</v>
      </c>
      <c r="D271" s="13">
        <f>((+D272+D273))</f>
        <v>21978.929540000005</v>
      </c>
      <c r="E271" s="13"/>
      <c r="F271" s="13">
        <f>((+F272+F273))</f>
        <v>21978.929540000005</v>
      </c>
    </row>
    <row r="272" spans="1:6" x14ac:dyDescent="0.25">
      <c r="A272" s="14"/>
      <c r="B272" s="15" t="s">
        <v>6</v>
      </c>
      <c r="C272" s="16">
        <v>67092.673820000011</v>
      </c>
      <c r="D272" s="16">
        <v>21978.929540000005</v>
      </c>
      <c r="E272" s="16"/>
      <c r="F272" s="16">
        <v>21978.929540000005</v>
      </c>
    </row>
    <row r="273" spans="1:6" x14ac:dyDescent="0.25">
      <c r="A273" s="14"/>
      <c r="B273" s="15" t="s">
        <v>7</v>
      </c>
      <c r="C273" s="16">
        <v>0</v>
      </c>
      <c r="D273" s="16">
        <v>0</v>
      </c>
      <c r="E273" s="16"/>
      <c r="F273" s="16">
        <v>0</v>
      </c>
    </row>
    <row r="274" spans="1:6" ht="22.5" x14ac:dyDescent="0.25">
      <c r="A274" s="11"/>
      <c r="B274" s="12" t="s">
        <v>91</v>
      </c>
      <c r="C274" s="13">
        <f>((+C275+C276))</f>
        <v>390.74400000000003</v>
      </c>
      <c r="D274" s="13">
        <f>((+D275+D276))</f>
        <v>84.5</v>
      </c>
      <c r="E274" s="13"/>
      <c r="F274" s="13">
        <f>((+F275+F276))</f>
        <v>84.5</v>
      </c>
    </row>
    <row r="275" spans="1:6" x14ac:dyDescent="0.25">
      <c r="A275" s="26"/>
      <c r="B275" s="15" t="s">
        <v>6</v>
      </c>
      <c r="C275" s="16">
        <v>390.74400000000003</v>
      </c>
      <c r="D275" s="16">
        <v>84.5</v>
      </c>
      <c r="E275" s="16"/>
      <c r="F275" s="16">
        <v>84.5</v>
      </c>
    </row>
    <row r="276" spans="1:6" x14ac:dyDescent="0.25">
      <c r="A276" s="26"/>
      <c r="B276" s="15" t="s">
        <v>7</v>
      </c>
      <c r="C276" s="16">
        <v>0</v>
      </c>
      <c r="D276" s="16">
        <v>0</v>
      </c>
      <c r="E276" s="16"/>
      <c r="F276" s="16">
        <v>0</v>
      </c>
    </row>
    <row r="277" spans="1:6" x14ac:dyDescent="0.25">
      <c r="A277" s="27"/>
      <c r="B277" s="12" t="s">
        <v>92</v>
      </c>
      <c r="C277" s="13">
        <f>((+C278+C279))</f>
        <v>2958.7150000000001</v>
      </c>
      <c r="D277" s="13">
        <f>((+D278+D279))</f>
        <v>1292.8282899999999</v>
      </c>
      <c r="E277" s="13"/>
      <c r="F277" s="13">
        <f>((+F278+F279))</f>
        <v>1292.8282899999999</v>
      </c>
    </row>
    <row r="278" spans="1:6" x14ac:dyDescent="0.25">
      <c r="A278" s="26"/>
      <c r="B278" s="15" t="s">
        <v>6</v>
      </c>
      <c r="C278" s="16">
        <v>2958.7150000000001</v>
      </c>
      <c r="D278" s="16">
        <v>1292.8282899999999</v>
      </c>
      <c r="E278" s="16"/>
      <c r="F278" s="16">
        <v>1292.8282899999999</v>
      </c>
    </row>
    <row r="279" spans="1:6" x14ac:dyDescent="0.25">
      <c r="A279" s="26"/>
      <c r="B279" s="15" t="s">
        <v>7</v>
      </c>
      <c r="C279" s="16">
        <v>0</v>
      </c>
      <c r="D279" s="16">
        <v>0</v>
      </c>
      <c r="E279" s="16"/>
      <c r="F279" s="16">
        <v>0</v>
      </c>
    </row>
    <row r="280" spans="1:6" x14ac:dyDescent="0.25">
      <c r="A280" s="27"/>
      <c r="B280" s="12" t="s">
        <v>93</v>
      </c>
      <c r="C280" s="13">
        <f>((+C281+C282))</f>
        <v>27120.334999999999</v>
      </c>
      <c r="D280" s="13">
        <f>((+D281+D282))</f>
        <v>4410.0050000000001</v>
      </c>
      <c r="E280" s="13"/>
      <c r="F280" s="13">
        <f>((+F281+F282))</f>
        <v>4410.0050000000001</v>
      </c>
    </row>
    <row r="281" spans="1:6" x14ac:dyDescent="0.25">
      <c r="A281" s="26"/>
      <c r="B281" s="15" t="s">
        <v>6</v>
      </c>
      <c r="C281" s="16">
        <v>27120.334999999999</v>
      </c>
      <c r="D281" s="16">
        <v>4410.0050000000001</v>
      </c>
      <c r="E281" s="16"/>
      <c r="F281" s="16">
        <v>4410.0050000000001</v>
      </c>
    </row>
    <row r="282" spans="1:6" x14ac:dyDescent="0.25">
      <c r="A282" s="26"/>
      <c r="B282" s="15" t="s">
        <v>7</v>
      </c>
      <c r="C282" s="16">
        <v>0</v>
      </c>
      <c r="D282" s="16">
        <v>0</v>
      </c>
      <c r="E282" s="16"/>
      <c r="F282" s="16">
        <v>0</v>
      </c>
    </row>
    <row r="283" spans="1:6" x14ac:dyDescent="0.25">
      <c r="A283" s="27"/>
      <c r="B283" s="12" t="s">
        <v>94</v>
      </c>
      <c r="C283" s="13">
        <f>((+C284+C285))</f>
        <v>20198.574149999997</v>
      </c>
      <c r="D283" s="13">
        <f>((+D284+D285))</f>
        <v>5049.64354</v>
      </c>
      <c r="E283" s="13"/>
      <c r="F283" s="13">
        <f>((+F284+F285))</f>
        <v>5049.64354</v>
      </c>
    </row>
    <row r="284" spans="1:6" x14ac:dyDescent="0.25">
      <c r="A284" s="26"/>
      <c r="B284" s="15" t="s">
        <v>6</v>
      </c>
      <c r="C284" s="16">
        <v>20198.574149999997</v>
      </c>
      <c r="D284" s="16">
        <v>5049.64354</v>
      </c>
      <c r="E284" s="16"/>
      <c r="F284" s="16">
        <v>5049.64354</v>
      </c>
    </row>
    <row r="285" spans="1:6" x14ac:dyDescent="0.25">
      <c r="A285" s="26"/>
      <c r="B285" s="15" t="s">
        <v>7</v>
      </c>
      <c r="C285" s="16">
        <v>0</v>
      </c>
      <c r="D285" s="16">
        <v>0</v>
      </c>
      <c r="E285" s="16"/>
      <c r="F285" s="16">
        <v>0</v>
      </c>
    </row>
    <row r="286" spans="1:6" x14ac:dyDescent="0.25">
      <c r="A286" s="27"/>
      <c r="B286" s="12" t="s">
        <v>95</v>
      </c>
      <c r="C286" s="13">
        <f>((+C287+C288))</f>
        <v>16618.526000000002</v>
      </c>
      <c r="D286" s="13">
        <f>((+D287+D288))</f>
        <v>3940.8462500000001</v>
      </c>
      <c r="E286" s="13"/>
      <c r="F286" s="13">
        <f>((+F287+F288))</f>
        <v>3639.8632499999999</v>
      </c>
    </row>
    <row r="287" spans="1:6" x14ac:dyDescent="0.25">
      <c r="A287" s="26"/>
      <c r="B287" s="15" t="s">
        <v>6</v>
      </c>
      <c r="C287" s="16">
        <v>16618.526000000002</v>
      </c>
      <c r="D287" s="16">
        <v>3940.8462500000001</v>
      </c>
      <c r="E287" s="16"/>
      <c r="F287" s="16">
        <v>3639.8632499999999</v>
      </c>
    </row>
    <row r="288" spans="1:6" x14ac:dyDescent="0.25">
      <c r="A288" s="26"/>
      <c r="B288" s="15" t="s">
        <v>7</v>
      </c>
      <c r="C288" s="16">
        <v>0</v>
      </c>
      <c r="D288" s="16">
        <v>0</v>
      </c>
      <c r="E288" s="16"/>
      <c r="F288" s="16">
        <v>0</v>
      </c>
    </row>
    <row r="289" spans="1:6" ht="22.5" x14ac:dyDescent="0.25">
      <c r="A289" s="27"/>
      <c r="B289" s="12" t="s">
        <v>96</v>
      </c>
      <c r="C289" s="13">
        <f>((+C290+C291))</f>
        <v>26360.358229999998</v>
      </c>
      <c r="D289" s="13">
        <f>((+D290+D291))</f>
        <v>3446.5486699999997</v>
      </c>
      <c r="E289" s="13"/>
      <c r="F289" s="13">
        <f>((+F290+F291))</f>
        <v>3446.5486699999997</v>
      </c>
    </row>
    <row r="290" spans="1:6" x14ac:dyDescent="0.25">
      <c r="A290" s="26"/>
      <c r="B290" s="15" t="s">
        <v>6</v>
      </c>
      <c r="C290" s="16">
        <v>18115.508229999999</v>
      </c>
      <c r="D290" s="16">
        <v>2646.5486699999997</v>
      </c>
      <c r="E290" s="16"/>
      <c r="F290" s="16">
        <v>2646.5486699999997</v>
      </c>
    </row>
    <row r="291" spans="1:6" x14ac:dyDescent="0.25">
      <c r="A291" s="26"/>
      <c r="B291" s="15" t="s">
        <v>7</v>
      </c>
      <c r="C291" s="16">
        <v>8244.85</v>
      </c>
      <c r="D291" s="16">
        <v>800</v>
      </c>
      <c r="E291" s="16"/>
      <c r="F291" s="16">
        <v>800</v>
      </c>
    </row>
    <row r="292" spans="1:6" x14ac:dyDescent="0.25">
      <c r="A292" s="27"/>
      <c r="B292" s="12" t="s">
        <v>97</v>
      </c>
      <c r="C292" s="13">
        <f>((+C293+C294))</f>
        <v>5516.8670000000002</v>
      </c>
      <c r="D292" s="13">
        <f>((+D293+D294))</f>
        <v>1388.21675</v>
      </c>
      <c r="E292" s="13"/>
      <c r="F292" s="13">
        <f>((+F293+F294))</f>
        <v>916.51628000000005</v>
      </c>
    </row>
    <row r="293" spans="1:6" x14ac:dyDescent="0.25">
      <c r="A293" s="26"/>
      <c r="B293" s="15" t="s">
        <v>6</v>
      </c>
      <c r="C293" s="16">
        <v>5516.8670000000002</v>
      </c>
      <c r="D293" s="16">
        <v>1388.21675</v>
      </c>
      <c r="E293" s="16"/>
      <c r="F293" s="16">
        <v>916.51628000000005</v>
      </c>
    </row>
    <row r="294" spans="1:6" x14ac:dyDescent="0.25">
      <c r="A294" s="26"/>
      <c r="B294" s="15" t="s">
        <v>7</v>
      </c>
      <c r="C294" s="16">
        <v>0</v>
      </c>
      <c r="D294" s="16">
        <v>0</v>
      </c>
      <c r="E294" s="16"/>
      <c r="F294" s="16">
        <v>0</v>
      </c>
    </row>
    <row r="295" spans="1:6" x14ac:dyDescent="0.25">
      <c r="A295" s="27"/>
      <c r="B295" s="12" t="s">
        <v>98</v>
      </c>
      <c r="C295" s="13">
        <f>((+C296+C297))</f>
        <v>148316.77359999999</v>
      </c>
      <c r="D295" s="13">
        <f>((+D296+D297))</f>
        <v>39632.881074999998</v>
      </c>
      <c r="E295" s="13"/>
      <c r="F295" s="13">
        <f>((+F296+F297))</f>
        <v>9751.8690800000004</v>
      </c>
    </row>
    <row r="296" spans="1:6" x14ac:dyDescent="0.25">
      <c r="A296" s="26"/>
      <c r="B296" s="15" t="s">
        <v>6</v>
      </c>
      <c r="C296" s="16">
        <v>148316.77359999999</v>
      </c>
      <c r="D296" s="16">
        <v>39632.881074999998</v>
      </c>
      <c r="E296" s="16"/>
      <c r="F296" s="16">
        <v>9751.8690800000004</v>
      </c>
    </row>
    <row r="297" spans="1:6" x14ac:dyDescent="0.25">
      <c r="A297" s="26"/>
      <c r="B297" s="15" t="s">
        <v>7</v>
      </c>
      <c r="C297" s="16">
        <v>0</v>
      </c>
      <c r="D297" s="16">
        <v>0</v>
      </c>
      <c r="E297" s="16"/>
      <c r="F297" s="16">
        <v>0</v>
      </c>
    </row>
    <row r="298" spans="1:6" x14ac:dyDescent="0.25">
      <c r="A298" s="27"/>
      <c r="B298" s="12" t="s">
        <v>99</v>
      </c>
      <c r="C298" s="13">
        <f>((+C299+C300))</f>
        <v>9368.1620000000003</v>
      </c>
      <c r="D298" s="13">
        <f>((+D299+D300))</f>
        <v>2539.4198999999999</v>
      </c>
      <c r="E298" s="13"/>
      <c r="F298" s="13">
        <f>((+F299+F300))</f>
        <v>1946.9161000000001</v>
      </c>
    </row>
    <row r="299" spans="1:6" x14ac:dyDescent="0.25">
      <c r="A299" s="26"/>
      <c r="B299" s="15" t="s">
        <v>6</v>
      </c>
      <c r="C299" s="16">
        <v>9368.1620000000003</v>
      </c>
      <c r="D299" s="16">
        <v>2539.4198999999999</v>
      </c>
      <c r="E299" s="16"/>
      <c r="F299" s="16">
        <v>1946.9161000000001</v>
      </c>
    </row>
    <row r="300" spans="1:6" ht="15.75" customHeight="1" x14ac:dyDescent="0.25">
      <c r="A300" s="26"/>
      <c r="B300" s="15" t="s">
        <v>7</v>
      </c>
      <c r="C300" s="16">
        <v>0</v>
      </c>
      <c r="D300" s="16">
        <v>0</v>
      </c>
      <c r="E300" s="16"/>
      <c r="F300" s="16">
        <v>0</v>
      </c>
    </row>
    <row r="301" spans="1:6" x14ac:dyDescent="0.25">
      <c r="A301" s="27"/>
      <c r="B301" s="12" t="s">
        <v>100</v>
      </c>
      <c r="C301" s="13">
        <f>((+C302+C303))</f>
        <v>256.44472000000002</v>
      </c>
      <c r="D301" s="13">
        <f>((+D302+D303))</f>
        <v>139.57599999999999</v>
      </c>
      <c r="E301" s="13"/>
      <c r="F301" s="13">
        <f>((+F302+F303))</f>
        <v>139.57617000000002</v>
      </c>
    </row>
    <row r="302" spans="1:6" x14ac:dyDescent="0.25">
      <c r="A302" s="26"/>
      <c r="B302" s="15" t="s">
        <v>6</v>
      </c>
      <c r="C302" s="16">
        <v>256.44472000000002</v>
      </c>
      <c r="D302" s="16">
        <v>139.57599999999999</v>
      </c>
      <c r="E302" s="16"/>
      <c r="F302" s="16">
        <v>139.57617000000002</v>
      </c>
    </row>
    <row r="303" spans="1:6" x14ac:dyDescent="0.25">
      <c r="A303" s="26"/>
      <c r="B303" s="15" t="s">
        <v>7</v>
      </c>
      <c r="C303" s="16">
        <v>0</v>
      </c>
      <c r="D303" s="16">
        <v>0</v>
      </c>
      <c r="E303" s="16"/>
      <c r="F303" s="16">
        <v>0</v>
      </c>
    </row>
    <row r="304" spans="1:6" x14ac:dyDescent="0.25">
      <c r="A304" s="27"/>
      <c r="B304" s="12" t="s">
        <v>101</v>
      </c>
      <c r="C304" s="13">
        <f>((+C305+C306))</f>
        <v>26280.636999999999</v>
      </c>
      <c r="D304" s="13">
        <f>((+D305+D306))</f>
        <v>20015.928</v>
      </c>
      <c r="E304" s="13"/>
      <c r="F304" s="13">
        <f>((+F305+F306))</f>
        <v>4756.4409999999998</v>
      </c>
    </row>
    <row r="305" spans="1:6" x14ac:dyDescent="0.25">
      <c r="A305" s="26"/>
      <c r="B305" s="15" t="s">
        <v>6</v>
      </c>
      <c r="C305" s="16">
        <v>26280.636999999999</v>
      </c>
      <c r="D305" s="16">
        <v>20015.928</v>
      </c>
      <c r="E305" s="16"/>
      <c r="F305" s="16">
        <v>4756.4409999999998</v>
      </c>
    </row>
    <row r="306" spans="1:6" x14ac:dyDescent="0.25">
      <c r="A306" s="26"/>
      <c r="B306" s="15" t="s">
        <v>7</v>
      </c>
      <c r="C306" s="16">
        <v>0</v>
      </c>
      <c r="D306" s="16">
        <v>0</v>
      </c>
      <c r="E306" s="16"/>
      <c r="F306" s="16">
        <v>0</v>
      </c>
    </row>
    <row r="307" spans="1:6" x14ac:dyDescent="0.25">
      <c r="A307" s="28" t="s">
        <v>102</v>
      </c>
      <c r="B307" s="9"/>
      <c r="C307" s="10">
        <f>+C308+C311+C314+C317+C320+C323+C326+C329+C332+C335+C341+C338+C344+C347+C350+C353+C356+C359+C362+C365+C368+C371+C374+C377+C380</f>
        <v>5956211.2811500002</v>
      </c>
      <c r="D307" s="10">
        <f t="shared" ref="D307:F307" si="11">+D308+D311+D314+D317+D320+D323+D326+D329+D332+D335+D341+D338+D344+D347+D350+D353+D356+D359+D362+D365+D368+D371+D374+D377+D380</f>
        <v>960418.41200500017</v>
      </c>
      <c r="E307" s="10"/>
      <c r="F307" s="10">
        <f t="shared" si="11"/>
        <v>831563.86298000009</v>
      </c>
    </row>
    <row r="308" spans="1:6" x14ac:dyDescent="0.25">
      <c r="A308" s="27"/>
      <c r="B308" s="12" t="s">
        <v>11</v>
      </c>
      <c r="C308" s="13">
        <f>((+C309+C310))</f>
        <v>2190736.4</v>
      </c>
      <c r="D308" s="13">
        <f>((+D309+D310))</f>
        <v>77410.673339999994</v>
      </c>
      <c r="E308" s="13"/>
      <c r="F308" s="13">
        <f>((+F309+F310))</f>
        <v>48140.616320000008</v>
      </c>
    </row>
    <row r="309" spans="1:6" x14ac:dyDescent="0.25">
      <c r="A309" s="26"/>
      <c r="B309" s="15" t="s">
        <v>6</v>
      </c>
      <c r="C309" s="16">
        <v>2190736.4</v>
      </c>
      <c r="D309" s="16">
        <v>69135.908989999996</v>
      </c>
      <c r="E309" s="16"/>
      <c r="F309" s="16">
        <v>41132.231970000008</v>
      </c>
    </row>
    <row r="310" spans="1:6" x14ac:dyDescent="0.25">
      <c r="A310" s="26"/>
      <c r="B310" s="15" t="s">
        <v>7</v>
      </c>
      <c r="C310" s="16">
        <v>0</v>
      </c>
      <c r="D310" s="16">
        <v>8274.7643499999995</v>
      </c>
      <c r="E310" s="16"/>
      <c r="F310" s="16">
        <v>7008.3843499999994</v>
      </c>
    </row>
    <row r="311" spans="1:6" x14ac:dyDescent="0.25">
      <c r="A311" s="27"/>
      <c r="B311" s="12" t="s">
        <v>103</v>
      </c>
      <c r="C311" s="13">
        <f>((+C312+C313))</f>
        <v>139414.70000000001</v>
      </c>
      <c r="D311" s="13">
        <f>((+D312+D313))</f>
        <v>1311.9580000000001</v>
      </c>
      <c r="E311" s="13"/>
      <c r="F311" s="13">
        <f>((+F312+F313))</f>
        <v>1311.9580000000001</v>
      </c>
    </row>
    <row r="312" spans="1:6" x14ac:dyDescent="0.25">
      <c r="A312" s="26"/>
      <c r="B312" s="15" t="s">
        <v>6</v>
      </c>
      <c r="C312" s="16">
        <v>139414.70000000001</v>
      </c>
      <c r="D312" s="16">
        <v>1311.9580000000001</v>
      </c>
      <c r="E312" s="16"/>
      <c r="F312" s="16">
        <v>1311.9580000000001</v>
      </c>
    </row>
    <row r="313" spans="1:6" x14ac:dyDescent="0.25">
      <c r="A313" s="26"/>
      <c r="B313" s="15" t="s">
        <v>7</v>
      </c>
      <c r="C313" s="16">
        <v>0</v>
      </c>
      <c r="D313" s="16">
        <v>0</v>
      </c>
      <c r="E313" s="16"/>
      <c r="F313" s="16">
        <v>0</v>
      </c>
    </row>
    <row r="314" spans="1:6" x14ac:dyDescent="0.25">
      <c r="A314" s="27"/>
      <c r="B314" s="12" t="s">
        <v>104</v>
      </c>
      <c r="C314" s="13">
        <f>((+C315+C316))</f>
        <v>28309.200000000001</v>
      </c>
      <c r="D314" s="13">
        <f>((+D315+D316))</f>
        <v>10250.909109999999</v>
      </c>
      <c r="E314" s="13"/>
      <c r="F314" s="13">
        <f>((+F315+F316))</f>
        <v>6900.5483099999992</v>
      </c>
    </row>
    <row r="315" spans="1:6" x14ac:dyDescent="0.25">
      <c r="A315" s="26"/>
      <c r="B315" s="15" t="s">
        <v>6</v>
      </c>
      <c r="C315" s="16">
        <v>28309.200000000001</v>
      </c>
      <c r="D315" s="16">
        <v>10250.909109999999</v>
      </c>
      <c r="E315" s="16"/>
      <c r="F315" s="16">
        <v>6900.5483099999992</v>
      </c>
    </row>
    <row r="316" spans="1:6" x14ac:dyDescent="0.25">
      <c r="A316" s="26"/>
      <c r="B316" s="15" t="s">
        <v>7</v>
      </c>
      <c r="C316" s="16">
        <v>0</v>
      </c>
      <c r="D316" s="16">
        <v>0</v>
      </c>
      <c r="E316" s="16"/>
      <c r="F316" s="16">
        <v>0</v>
      </c>
    </row>
    <row r="317" spans="1:6" x14ac:dyDescent="0.25">
      <c r="A317" s="27"/>
      <c r="B317" s="12" t="s">
        <v>105</v>
      </c>
      <c r="C317" s="13">
        <f>((+C318+C319))</f>
        <v>7500</v>
      </c>
      <c r="D317" s="13">
        <f>((+D318+D319))</f>
        <v>1600</v>
      </c>
      <c r="E317" s="13"/>
      <c r="F317" s="13">
        <f>((+F318+F319))</f>
        <v>1200</v>
      </c>
    </row>
    <row r="318" spans="1:6" x14ac:dyDescent="0.25">
      <c r="A318" s="26"/>
      <c r="B318" s="15" t="s">
        <v>6</v>
      </c>
      <c r="C318" s="16">
        <v>7500</v>
      </c>
      <c r="D318" s="23">
        <v>1600</v>
      </c>
      <c r="E318" s="23"/>
      <c r="F318" s="23">
        <v>1200</v>
      </c>
    </row>
    <row r="319" spans="1:6" x14ac:dyDescent="0.25">
      <c r="A319" s="26"/>
      <c r="B319" s="15" t="s">
        <v>7</v>
      </c>
      <c r="C319" s="16">
        <v>0</v>
      </c>
      <c r="D319" s="23">
        <v>0</v>
      </c>
      <c r="E319" s="23"/>
      <c r="F319" s="23">
        <v>0</v>
      </c>
    </row>
    <row r="320" spans="1:6" x14ac:dyDescent="0.25">
      <c r="A320" s="27"/>
      <c r="B320" s="12" t="s">
        <v>106</v>
      </c>
      <c r="C320" s="13">
        <f>((+C321+C322))</f>
        <v>171909.9</v>
      </c>
      <c r="D320" s="13">
        <f>((+D321+D322))</f>
        <v>43395.351000000002</v>
      </c>
      <c r="E320" s="13"/>
      <c r="F320" s="13">
        <f>((+F321+F322))</f>
        <v>43303.140240000001</v>
      </c>
    </row>
    <row r="321" spans="1:6" x14ac:dyDescent="0.25">
      <c r="A321" s="26"/>
      <c r="B321" s="15" t="s">
        <v>6</v>
      </c>
      <c r="C321" s="16">
        <v>156501.4</v>
      </c>
      <c r="D321" s="16">
        <v>39125.351000000002</v>
      </c>
      <c r="E321" s="16"/>
      <c r="F321" s="16">
        <v>39040</v>
      </c>
    </row>
    <row r="322" spans="1:6" x14ac:dyDescent="0.25">
      <c r="A322" s="26"/>
      <c r="B322" s="15" t="s">
        <v>7</v>
      </c>
      <c r="C322" s="16">
        <v>15408.5</v>
      </c>
      <c r="D322" s="16">
        <v>4270</v>
      </c>
      <c r="E322" s="16"/>
      <c r="F322" s="16">
        <v>4263.1402400000006</v>
      </c>
    </row>
    <row r="323" spans="1:6" x14ac:dyDescent="0.25">
      <c r="A323" s="27"/>
      <c r="B323" s="12" t="s">
        <v>107</v>
      </c>
      <c r="C323" s="13">
        <f>((+C324+C325))</f>
        <v>77423.708799999993</v>
      </c>
      <c r="D323" s="13">
        <f>((+D324+D325))</f>
        <v>54147.868000000002</v>
      </c>
      <c r="E323" s="13"/>
      <c r="F323" s="13">
        <f>((+F324+F325))</f>
        <v>35627.966</v>
      </c>
    </row>
    <row r="324" spans="1:6" x14ac:dyDescent="0.25">
      <c r="A324" s="26"/>
      <c r="B324" s="15" t="s">
        <v>6</v>
      </c>
      <c r="C324" s="16">
        <v>77423.708799999993</v>
      </c>
      <c r="D324" s="16">
        <v>54147.868000000002</v>
      </c>
      <c r="E324" s="16"/>
      <c r="F324" s="16">
        <v>35627.966</v>
      </c>
    </row>
    <row r="325" spans="1:6" x14ac:dyDescent="0.25">
      <c r="A325" s="26"/>
      <c r="B325" s="15" t="s">
        <v>7</v>
      </c>
      <c r="C325" s="16">
        <v>0</v>
      </c>
      <c r="D325" s="16">
        <v>0</v>
      </c>
      <c r="E325" s="16"/>
      <c r="F325" s="16">
        <v>0</v>
      </c>
    </row>
    <row r="326" spans="1:6" x14ac:dyDescent="0.25">
      <c r="A326" s="27"/>
      <c r="B326" s="12" t="s">
        <v>108</v>
      </c>
      <c r="C326" s="13">
        <f>((+C327+C328))</f>
        <v>290903.46461999998</v>
      </c>
      <c r="D326" s="13">
        <f>((+D327+D328))</f>
        <v>204132.43017999997</v>
      </c>
      <c r="E326" s="13"/>
      <c r="F326" s="13">
        <f>((+F327+F328))</f>
        <v>200462.34666000001</v>
      </c>
    </row>
    <row r="327" spans="1:6" x14ac:dyDescent="0.25">
      <c r="A327" s="26"/>
      <c r="B327" s="15" t="s">
        <v>6</v>
      </c>
      <c r="C327" s="16">
        <v>290903.46461999998</v>
      </c>
      <c r="D327" s="16">
        <v>204132.43017999997</v>
      </c>
      <c r="E327" s="16"/>
      <c r="F327" s="16">
        <v>200462.34666000001</v>
      </c>
    </row>
    <row r="328" spans="1:6" x14ac:dyDescent="0.25">
      <c r="A328" s="26"/>
      <c r="B328" s="15" t="s">
        <v>7</v>
      </c>
      <c r="C328" s="16">
        <v>0</v>
      </c>
      <c r="D328" s="16">
        <v>0</v>
      </c>
      <c r="E328" s="16"/>
      <c r="F328" s="16">
        <v>0</v>
      </c>
    </row>
    <row r="329" spans="1:6" x14ac:dyDescent="0.25">
      <c r="A329" s="27"/>
      <c r="B329" s="12" t="s">
        <v>109</v>
      </c>
      <c r="C329" s="13">
        <f>((+C330+C331))</f>
        <v>226974.3</v>
      </c>
      <c r="D329" s="13">
        <f>((+D330+D331))</f>
        <v>66866.85226</v>
      </c>
      <c r="E329" s="13"/>
      <c r="F329" s="13">
        <f>((+F330+F331))</f>
        <v>53759.410309999999</v>
      </c>
    </row>
    <row r="330" spans="1:6" x14ac:dyDescent="0.25">
      <c r="A330" s="26"/>
      <c r="B330" s="15" t="s">
        <v>6</v>
      </c>
      <c r="C330" s="16">
        <v>226974.3</v>
      </c>
      <c r="D330" s="16">
        <v>66866.85226</v>
      </c>
      <c r="E330" s="16"/>
      <c r="F330" s="16">
        <v>53759.410309999999</v>
      </c>
    </row>
    <row r="331" spans="1:6" x14ac:dyDescent="0.25">
      <c r="A331" s="26"/>
      <c r="B331" s="15" t="s">
        <v>7</v>
      </c>
      <c r="C331" s="16">
        <v>0</v>
      </c>
      <c r="D331" s="16">
        <v>0</v>
      </c>
      <c r="E331" s="16"/>
      <c r="F331" s="16">
        <v>0</v>
      </c>
    </row>
    <row r="332" spans="1:6" x14ac:dyDescent="0.25">
      <c r="A332" s="27"/>
      <c r="B332" s="12" t="s">
        <v>110</v>
      </c>
      <c r="C332" s="13">
        <f>((+C333+C334))</f>
        <v>422838.6</v>
      </c>
      <c r="D332" s="13">
        <f>((+D333+D334))</f>
        <v>103578.15788499999</v>
      </c>
      <c r="E332" s="13"/>
      <c r="F332" s="13">
        <f>((+F333+F334))</f>
        <v>55912.785779999998</v>
      </c>
    </row>
    <row r="333" spans="1:6" x14ac:dyDescent="0.25">
      <c r="A333" s="26"/>
      <c r="B333" s="15" t="s">
        <v>6</v>
      </c>
      <c r="C333" s="16">
        <v>174238.6</v>
      </c>
      <c r="D333" s="16">
        <v>41428.157885000001</v>
      </c>
      <c r="E333" s="16"/>
      <c r="F333" s="16">
        <v>12883.162859999999</v>
      </c>
    </row>
    <row r="334" spans="1:6" x14ac:dyDescent="0.25">
      <c r="A334" s="26"/>
      <c r="B334" s="15" t="s">
        <v>7</v>
      </c>
      <c r="C334" s="16">
        <v>248600</v>
      </c>
      <c r="D334" s="16">
        <v>62150</v>
      </c>
      <c r="E334" s="16"/>
      <c r="F334" s="16">
        <v>43029.622920000002</v>
      </c>
    </row>
    <row r="335" spans="1:6" x14ac:dyDescent="0.25">
      <c r="A335" s="27"/>
      <c r="B335" s="12" t="s">
        <v>111</v>
      </c>
      <c r="C335" s="13">
        <f>((+C336+C337))</f>
        <v>90154.7</v>
      </c>
      <c r="D335" s="13">
        <f>((+D336+D337))</f>
        <v>3853.3710000000001</v>
      </c>
      <c r="E335" s="13"/>
      <c r="F335" s="13">
        <f>((+F336+F337))</f>
        <v>3853.3710000000001</v>
      </c>
    </row>
    <row r="336" spans="1:6" x14ac:dyDescent="0.25">
      <c r="A336" s="26"/>
      <c r="B336" s="15" t="s">
        <v>6</v>
      </c>
      <c r="C336" s="16">
        <v>90154.7</v>
      </c>
      <c r="D336" s="16">
        <v>3853.3710000000001</v>
      </c>
      <c r="E336" s="16"/>
      <c r="F336" s="16">
        <v>3853.3710000000001</v>
      </c>
    </row>
    <row r="337" spans="1:6" x14ac:dyDescent="0.25">
      <c r="A337" s="26"/>
      <c r="B337" s="15" t="s">
        <v>7</v>
      </c>
      <c r="C337" s="16">
        <v>0</v>
      </c>
      <c r="D337" s="16">
        <v>0</v>
      </c>
      <c r="E337" s="16"/>
      <c r="F337" s="16">
        <v>0</v>
      </c>
    </row>
    <row r="338" spans="1:6" x14ac:dyDescent="0.25">
      <c r="A338" s="27"/>
      <c r="B338" s="12" t="s">
        <v>112</v>
      </c>
      <c r="C338" s="13">
        <f>((+C339+C340))</f>
        <v>117.61703999999999</v>
      </c>
      <c r="D338" s="13">
        <f>((+D339+D340))</f>
        <v>117.61703999999999</v>
      </c>
      <c r="E338" s="13"/>
      <c r="F338" s="13">
        <f>((+F339+F340))</f>
        <v>117.61703999999999</v>
      </c>
    </row>
    <row r="339" spans="1:6" x14ac:dyDescent="0.25">
      <c r="A339" s="26"/>
      <c r="B339" s="15" t="s">
        <v>6</v>
      </c>
      <c r="C339" s="16">
        <v>117.61703999999999</v>
      </c>
      <c r="D339" s="16">
        <v>117.61703999999999</v>
      </c>
      <c r="E339" s="16"/>
      <c r="F339" s="16">
        <v>117.61703999999999</v>
      </c>
    </row>
    <row r="340" spans="1:6" x14ac:dyDescent="0.25">
      <c r="A340" s="26"/>
      <c r="B340" s="15" t="s">
        <v>7</v>
      </c>
      <c r="C340" s="16">
        <v>0</v>
      </c>
      <c r="D340" s="16">
        <v>0</v>
      </c>
      <c r="E340" s="16"/>
      <c r="F340" s="16">
        <v>0</v>
      </c>
    </row>
    <row r="341" spans="1:6" ht="22.5" x14ac:dyDescent="0.25">
      <c r="A341" s="27"/>
      <c r="B341" s="12" t="s">
        <v>113</v>
      </c>
      <c r="C341" s="13">
        <f>((+C342+C343))</f>
        <v>110853.6</v>
      </c>
      <c r="D341" s="13">
        <f>((+D342+D343))</f>
        <v>26946.473999999998</v>
      </c>
      <c r="E341" s="13"/>
      <c r="F341" s="13">
        <f>((+F342+F343))</f>
        <v>27403.588100000001</v>
      </c>
    </row>
    <row r="342" spans="1:6" x14ac:dyDescent="0.25">
      <c r="A342" s="26"/>
      <c r="B342" s="15" t="s">
        <v>6</v>
      </c>
      <c r="C342" s="16">
        <v>110853.6</v>
      </c>
      <c r="D342" s="16">
        <v>26946.473999999998</v>
      </c>
      <c r="E342" s="16"/>
      <c r="F342" s="16">
        <v>27403.588100000001</v>
      </c>
    </row>
    <row r="343" spans="1:6" x14ac:dyDescent="0.25">
      <c r="A343" s="26"/>
      <c r="B343" s="15" t="s">
        <v>7</v>
      </c>
      <c r="C343" s="16">
        <v>0</v>
      </c>
      <c r="D343" s="16">
        <v>0</v>
      </c>
      <c r="E343" s="16"/>
      <c r="F343" s="16">
        <v>0</v>
      </c>
    </row>
    <row r="344" spans="1:6" x14ac:dyDescent="0.25">
      <c r="A344" s="27"/>
      <c r="B344" s="12" t="s">
        <v>114</v>
      </c>
      <c r="C344" s="13">
        <f>((+C345+C346))</f>
        <v>672535.1</v>
      </c>
      <c r="D344" s="13">
        <f>((+D345+D346))</f>
        <v>129038.31776999999</v>
      </c>
      <c r="E344" s="13"/>
      <c r="F344" s="13">
        <f>((+F345+F346))</f>
        <v>127160.04553999999</v>
      </c>
    </row>
    <row r="345" spans="1:6" x14ac:dyDescent="0.25">
      <c r="A345" s="26"/>
      <c r="B345" s="15" t="s">
        <v>6</v>
      </c>
      <c r="C345" s="16">
        <v>206535.1</v>
      </c>
      <c r="D345" s="16">
        <v>44038.317770000001</v>
      </c>
      <c r="E345" s="16"/>
      <c r="F345" s="16">
        <v>44038.317770000001</v>
      </c>
    </row>
    <row r="346" spans="1:6" x14ac:dyDescent="0.25">
      <c r="A346" s="26"/>
      <c r="B346" s="15" t="s">
        <v>7</v>
      </c>
      <c r="C346" s="16">
        <v>466000</v>
      </c>
      <c r="D346" s="16">
        <v>85000</v>
      </c>
      <c r="E346" s="16"/>
      <c r="F346" s="16">
        <v>83121.727769999998</v>
      </c>
    </row>
    <row r="347" spans="1:6" x14ac:dyDescent="0.25">
      <c r="A347" s="27"/>
      <c r="B347" s="12" t="s">
        <v>115</v>
      </c>
      <c r="C347" s="13">
        <f>((+C348+C349))</f>
        <v>418755.6</v>
      </c>
      <c r="D347" s="13">
        <f>((+D348+D349))</f>
        <v>53562.52943000001</v>
      </c>
      <c r="E347" s="13"/>
      <c r="F347" s="13">
        <f>((+F348+F349))</f>
        <v>47668.465459999992</v>
      </c>
    </row>
    <row r="348" spans="1:6" x14ac:dyDescent="0.25">
      <c r="A348" s="26"/>
      <c r="B348" s="15" t="s">
        <v>6</v>
      </c>
      <c r="C348" s="16">
        <v>418755.6</v>
      </c>
      <c r="D348" s="16">
        <v>53562.52943000001</v>
      </c>
      <c r="E348" s="16"/>
      <c r="F348" s="16">
        <v>47668.465459999992</v>
      </c>
    </row>
    <row r="349" spans="1:6" x14ac:dyDescent="0.25">
      <c r="A349" s="26"/>
      <c r="B349" s="15" t="s">
        <v>7</v>
      </c>
      <c r="C349" s="16">
        <v>0</v>
      </c>
      <c r="D349" s="16">
        <v>0</v>
      </c>
      <c r="E349" s="16"/>
      <c r="F349" s="16">
        <v>0</v>
      </c>
    </row>
    <row r="350" spans="1:6" x14ac:dyDescent="0.25">
      <c r="A350" s="27"/>
      <c r="B350" s="12" t="s">
        <v>116</v>
      </c>
      <c r="C350" s="13">
        <f>((+C351+C352))</f>
        <v>113652.4</v>
      </c>
      <c r="D350" s="13">
        <f>((+D351+D352))</f>
        <v>14983.767</v>
      </c>
      <c r="E350" s="13"/>
      <c r="F350" s="13">
        <f>((+F351+F352))</f>
        <v>14983.767</v>
      </c>
    </row>
    <row r="351" spans="1:6" x14ac:dyDescent="0.25">
      <c r="A351" s="26"/>
      <c r="B351" s="15" t="s">
        <v>6</v>
      </c>
      <c r="C351" s="16">
        <v>113652.4</v>
      </c>
      <c r="D351" s="16">
        <v>14983.767</v>
      </c>
      <c r="E351" s="16"/>
      <c r="F351" s="16">
        <v>14983.767</v>
      </c>
    </row>
    <row r="352" spans="1:6" x14ac:dyDescent="0.25">
      <c r="A352" s="26"/>
      <c r="B352" s="15" t="s">
        <v>7</v>
      </c>
      <c r="C352" s="16">
        <v>0</v>
      </c>
      <c r="D352" s="16">
        <v>0</v>
      </c>
      <c r="E352" s="16"/>
      <c r="F352" s="16">
        <v>0</v>
      </c>
    </row>
    <row r="353" spans="1:6" x14ac:dyDescent="0.25">
      <c r="A353" s="27"/>
      <c r="B353" s="12" t="s">
        <v>117</v>
      </c>
      <c r="C353" s="13">
        <f>((+C354+C355))</f>
        <v>13768</v>
      </c>
      <c r="D353" s="13">
        <f>((+D354+D355))</f>
        <v>6975.7888700000003</v>
      </c>
      <c r="E353" s="13"/>
      <c r="F353" s="13">
        <f>((+F354+F355))</f>
        <v>6975.7888700000003</v>
      </c>
    </row>
    <row r="354" spans="1:6" x14ac:dyDescent="0.25">
      <c r="A354" s="26"/>
      <c r="B354" s="15" t="s">
        <v>6</v>
      </c>
      <c r="C354" s="29">
        <v>13768</v>
      </c>
      <c r="D354" s="23">
        <v>6975.7888700000003</v>
      </c>
      <c r="E354" s="23"/>
      <c r="F354" s="23">
        <v>6975.7888700000003</v>
      </c>
    </row>
    <row r="355" spans="1:6" x14ac:dyDescent="0.25">
      <c r="A355" s="26"/>
      <c r="B355" s="15" t="s">
        <v>7</v>
      </c>
      <c r="C355" s="29">
        <v>0</v>
      </c>
      <c r="D355" s="23">
        <v>0</v>
      </c>
      <c r="E355" s="23"/>
      <c r="F355" s="23">
        <v>0</v>
      </c>
    </row>
    <row r="356" spans="1:6" x14ac:dyDescent="0.25">
      <c r="A356" s="27"/>
      <c r="B356" s="12" t="s">
        <v>118</v>
      </c>
      <c r="C356" s="13">
        <f>((+C357+C358))</f>
        <v>13789</v>
      </c>
      <c r="D356" s="13">
        <f>((+D357+D358))</f>
        <v>7927</v>
      </c>
      <c r="E356" s="13"/>
      <c r="F356" s="13">
        <f>((+F357+F358))</f>
        <v>7466</v>
      </c>
    </row>
    <row r="357" spans="1:6" x14ac:dyDescent="0.25">
      <c r="A357" s="26"/>
      <c r="B357" s="15" t="s">
        <v>6</v>
      </c>
      <c r="C357" s="16">
        <v>13789</v>
      </c>
      <c r="D357" s="16">
        <v>7927</v>
      </c>
      <c r="E357" s="16"/>
      <c r="F357" s="16">
        <v>7466</v>
      </c>
    </row>
    <row r="358" spans="1:6" x14ac:dyDescent="0.25">
      <c r="A358" s="26"/>
      <c r="B358" s="15" t="s">
        <v>7</v>
      </c>
      <c r="C358" s="16">
        <v>0</v>
      </c>
      <c r="D358" s="16">
        <v>0</v>
      </c>
      <c r="E358" s="16"/>
      <c r="F358" s="16">
        <v>0</v>
      </c>
    </row>
    <row r="359" spans="1:6" x14ac:dyDescent="0.25">
      <c r="A359" s="27"/>
      <c r="B359" s="12" t="s">
        <v>119</v>
      </c>
      <c r="C359" s="13">
        <f>((+C360+C361))</f>
        <v>89320.800689999989</v>
      </c>
      <c r="D359" s="13">
        <f>((+D360+D361))</f>
        <v>6993.5737899999995</v>
      </c>
      <c r="E359" s="13"/>
      <c r="F359" s="13">
        <f>((+F360+F361))</f>
        <v>6993.5737899999995</v>
      </c>
    </row>
    <row r="360" spans="1:6" x14ac:dyDescent="0.25">
      <c r="A360" s="26"/>
      <c r="B360" s="15" t="s">
        <v>6</v>
      </c>
      <c r="C360" s="30">
        <v>89320.800689999989</v>
      </c>
      <c r="D360" s="30">
        <v>6993.5737899999995</v>
      </c>
      <c r="E360" s="24"/>
      <c r="F360" s="30">
        <v>6993.5737899999995</v>
      </c>
    </row>
    <row r="361" spans="1:6" x14ac:dyDescent="0.25">
      <c r="A361" s="26"/>
      <c r="B361" s="15" t="s">
        <v>7</v>
      </c>
      <c r="C361" s="24">
        <v>0</v>
      </c>
      <c r="D361" s="24">
        <v>0</v>
      </c>
      <c r="E361" s="24"/>
      <c r="F361" s="24">
        <v>0</v>
      </c>
    </row>
    <row r="362" spans="1:6" x14ac:dyDescent="0.25">
      <c r="A362" s="27"/>
      <c r="B362" s="12" t="s">
        <v>120</v>
      </c>
      <c r="C362" s="13">
        <f>((+C363+C364))</f>
        <v>2857.99</v>
      </c>
      <c r="D362" s="13">
        <f>((+D363+D364))</f>
        <v>439.53178000000003</v>
      </c>
      <c r="E362" s="13"/>
      <c r="F362" s="13">
        <f>((+F363+F364))</f>
        <v>327.84800000000001</v>
      </c>
    </row>
    <row r="363" spans="1:6" x14ac:dyDescent="0.25">
      <c r="A363" s="26"/>
      <c r="B363" s="15" t="s">
        <v>6</v>
      </c>
      <c r="C363" s="16">
        <v>2857.99</v>
      </c>
      <c r="D363" s="16">
        <v>439.53178000000003</v>
      </c>
      <c r="E363" s="16"/>
      <c r="F363" s="16">
        <v>327.84800000000001</v>
      </c>
    </row>
    <row r="364" spans="1:6" x14ac:dyDescent="0.25">
      <c r="A364" s="26"/>
      <c r="B364" s="15" t="s">
        <v>7</v>
      </c>
      <c r="C364" s="16">
        <v>0</v>
      </c>
      <c r="D364" s="16">
        <v>0</v>
      </c>
      <c r="E364" s="16"/>
      <c r="F364" s="16">
        <v>0</v>
      </c>
    </row>
    <row r="365" spans="1:6" x14ac:dyDescent="0.25">
      <c r="A365" s="27"/>
      <c r="B365" s="12" t="s">
        <v>121</v>
      </c>
      <c r="C365" s="13">
        <f>((+C366+C367))</f>
        <v>2443.1999999999998</v>
      </c>
      <c r="D365" s="13">
        <f>((+D366+D367))</f>
        <v>610.79999999999995</v>
      </c>
      <c r="E365" s="13"/>
      <c r="F365" s="13">
        <f>((+F366+F367))</f>
        <v>610.79999999999995</v>
      </c>
    </row>
    <row r="366" spans="1:6" x14ac:dyDescent="0.25">
      <c r="A366" s="26"/>
      <c r="B366" s="15" t="s">
        <v>6</v>
      </c>
      <c r="C366" s="16">
        <v>2443.1999999999998</v>
      </c>
      <c r="D366" s="16">
        <v>610.79999999999995</v>
      </c>
      <c r="E366" s="16"/>
      <c r="F366" s="16">
        <v>610.79999999999995</v>
      </c>
    </row>
    <row r="367" spans="1:6" x14ac:dyDescent="0.25">
      <c r="A367" s="26"/>
      <c r="B367" s="15" t="s">
        <v>7</v>
      </c>
      <c r="C367" s="16">
        <v>0</v>
      </c>
      <c r="D367" s="16">
        <v>0</v>
      </c>
      <c r="E367" s="16"/>
      <c r="F367" s="16">
        <v>0</v>
      </c>
    </row>
    <row r="368" spans="1:6" x14ac:dyDescent="0.25">
      <c r="A368" s="27"/>
      <c r="B368" s="12" t="s">
        <v>122</v>
      </c>
      <c r="C368" s="13">
        <f>((+C369+C370))</f>
        <v>276719.8</v>
      </c>
      <c r="D368" s="13">
        <f>((+D369+D370))</f>
        <v>13251.559710000001</v>
      </c>
      <c r="E368" s="13"/>
      <c r="F368" s="13">
        <f>((+F369+F370))</f>
        <v>8423.7257199999985</v>
      </c>
    </row>
    <row r="369" spans="1:6" x14ac:dyDescent="0.25">
      <c r="A369" s="26"/>
      <c r="B369" s="15" t="s">
        <v>6</v>
      </c>
      <c r="C369" s="16">
        <v>276719.8</v>
      </c>
      <c r="D369" s="16">
        <v>13251.559710000001</v>
      </c>
      <c r="E369" s="16"/>
      <c r="F369" s="16">
        <v>8423.7257199999985</v>
      </c>
    </row>
    <row r="370" spans="1:6" x14ac:dyDescent="0.25">
      <c r="A370" s="26"/>
      <c r="B370" s="15" t="s">
        <v>7</v>
      </c>
      <c r="C370" s="16">
        <v>0</v>
      </c>
      <c r="D370" s="16">
        <v>0</v>
      </c>
      <c r="E370" s="16"/>
      <c r="F370" s="16">
        <v>0</v>
      </c>
    </row>
    <row r="371" spans="1:6" x14ac:dyDescent="0.25">
      <c r="A371" s="27"/>
      <c r="B371" s="12" t="s">
        <v>123</v>
      </c>
      <c r="C371" s="13">
        <f>((+C372+C373))</f>
        <v>141119.6</v>
      </c>
      <c r="D371" s="13">
        <f>((+D372+D373))</f>
        <v>41700</v>
      </c>
      <c r="E371" s="13"/>
      <c r="F371" s="13">
        <f>((+F372+F373))</f>
        <v>41700</v>
      </c>
    </row>
    <row r="372" spans="1:6" x14ac:dyDescent="0.25">
      <c r="A372" s="26"/>
      <c r="B372" s="15" t="s">
        <v>6</v>
      </c>
      <c r="C372" s="16">
        <v>141119.6</v>
      </c>
      <c r="D372" s="16">
        <v>41700</v>
      </c>
      <c r="E372" s="16"/>
      <c r="F372" s="16">
        <v>41700</v>
      </c>
    </row>
    <row r="373" spans="1:6" x14ac:dyDescent="0.25">
      <c r="A373" s="26"/>
      <c r="B373" s="15" t="s">
        <v>7</v>
      </c>
      <c r="C373" s="16">
        <v>0</v>
      </c>
      <c r="D373" s="16">
        <v>0</v>
      </c>
      <c r="E373" s="16"/>
      <c r="F373" s="16">
        <v>0</v>
      </c>
    </row>
    <row r="374" spans="1:6" x14ac:dyDescent="0.25">
      <c r="A374" s="27"/>
      <c r="B374" s="12" t="s">
        <v>124</v>
      </c>
      <c r="C374" s="13">
        <f>((+C375+C376))</f>
        <v>342838.2</v>
      </c>
      <c r="D374" s="13">
        <f>((+D375+D376))</f>
        <v>72235.66283999999</v>
      </c>
      <c r="E374" s="13"/>
      <c r="F374" s="13">
        <f>((+F375+F376))</f>
        <v>72235.66283999999</v>
      </c>
    </row>
    <row r="375" spans="1:6" x14ac:dyDescent="0.25">
      <c r="A375" s="26"/>
      <c r="B375" s="15" t="s">
        <v>6</v>
      </c>
      <c r="C375" s="16">
        <v>342838.2</v>
      </c>
      <c r="D375" s="16">
        <v>72235.66283999999</v>
      </c>
      <c r="E375" s="16"/>
      <c r="F375" s="16">
        <v>72235.66283999999</v>
      </c>
    </row>
    <row r="376" spans="1:6" x14ac:dyDescent="0.25">
      <c r="A376" s="26"/>
      <c r="B376" s="15" t="s">
        <v>7</v>
      </c>
      <c r="C376" s="16">
        <v>0</v>
      </c>
      <c r="D376" s="16">
        <v>0</v>
      </c>
      <c r="E376" s="16"/>
      <c r="F376" s="16">
        <v>0</v>
      </c>
    </row>
    <row r="377" spans="1:6" x14ac:dyDescent="0.25">
      <c r="A377" s="27"/>
      <c r="B377" s="12" t="s">
        <v>125</v>
      </c>
      <c r="C377" s="13">
        <f>((+C378+C379))</f>
        <v>32682.400000000001</v>
      </c>
      <c r="D377" s="13">
        <f>((+D378+D379))</f>
        <v>3088.2190000000001</v>
      </c>
      <c r="E377" s="13"/>
      <c r="F377" s="13">
        <f>((+F378+F379))</f>
        <v>3024.8380000000002</v>
      </c>
    </row>
    <row r="378" spans="1:6" x14ac:dyDescent="0.25">
      <c r="A378" s="26"/>
      <c r="B378" s="15" t="s">
        <v>6</v>
      </c>
      <c r="C378" s="16">
        <v>32682.400000000001</v>
      </c>
      <c r="D378" s="16">
        <v>3088.2190000000001</v>
      </c>
      <c r="E378" s="16"/>
      <c r="F378" s="16">
        <v>3024.8380000000002</v>
      </c>
    </row>
    <row r="379" spans="1:6" x14ac:dyDescent="0.25">
      <c r="A379" s="26"/>
      <c r="B379" s="15" t="s">
        <v>7</v>
      </c>
      <c r="C379" s="16">
        <v>0</v>
      </c>
      <c r="D379" s="16">
        <v>0</v>
      </c>
      <c r="E379" s="16"/>
      <c r="F379" s="16">
        <v>0</v>
      </c>
    </row>
    <row r="380" spans="1:6" x14ac:dyDescent="0.25">
      <c r="A380" s="27"/>
      <c r="B380" s="12" t="s">
        <v>126</v>
      </c>
      <c r="C380" s="13">
        <f>((+C381+C382))</f>
        <v>78593</v>
      </c>
      <c r="D380" s="13">
        <f>((+D381+D382))</f>
        <v>16000</v>
      </c>
      <c r="E380" s="13"/>
      <c r="F380" s="13">
        <f>((+F381+F382))</f>
        <v>16000</v>
      </c>
    </row>
    <row r="381" spans="1:6" x14ac:dyDescent="0.25">
      <c r="A381" s="26"/>
      <c r="B381" s="15" t="s">
        <v>6</v>
      </c>
      <c r="C381" s="16">
        <v>78593</v>
      </c>
      <c r="D381" s="16">
        <v>16000</v>
      </c>
      <c r="E381" s="16"/>
      <c r="F381" s="16">
        <v>16000</v>
      </c>
    </row>
    <row r="382" spans="1:6" x14ac:dyDescent="0.25">
      <c r="A382" s="26"/>
      <c r="B382" s="15" t="s">
        <v>7</v>
      </c>
      <c r="C382" s="16">
        <v>0</v>
      </c>
      <c r="D382" s="16">
        <v>0</v>
      </c>
      <c r="E382" s="16"/>
      <c r="F382" s="16">
        <v>0</v>
      </c>
    </row>
    <row r="383" spans="1:6" x14ac:dyDescent="0.25">
      <c r="A383" s="28" t="s">
        <v>127</v>
      </c>
      <c r="B383" s="9"/>
      <c r="C383" s="10">
        <f>+C384</f>
        <v>1482080.1</v>
      </c>
      <c r="D383" s="10">
        <f t="shared" ref="D383:F383" si="12">+D384</f>
        <v>577656.45399999991</v>
      </c>
      <c r="E383" s="10"/>
      <c r="F383" s="10">
        <f t="shared" si="12"/>
        <v>577656.45399999991</v>
      </c>
    </row>
    <row r="384" spans="1:6" x14ac:dyDescent="0.25">
      <c r="A384" s="11"/>
      <c r="B384" s="12" t="s">
        <v>11</v>
      </c>
      <c r="C384" s="13">
        <f>((+C385+C386))</f>
        <v>1482080.1</v>
      </c>
      <c r="D384" s="13">
        <f>((+D385+D386))</f>
        <v>577656.45399999991</v>
      </c>
      <c r="E384" s="13"/>
      <c r="F384" s="13">
        <f>((+F385+F386))</f>
        <v>577656.45399999991</v>
      </c>
    </row>
    <row r="385" spans="1:6" x14ac:dyDescent="0.25">
      <c r="A385" s="26"/>
      <c r="B385" s="15" t="s">
        <v>6</v>
      </c>
      <c r="C385" s="16">
        <v>13220.3</v>
      </c>
      <c r="D385" s="16">
        <v>2951.0307000000003</v>
      </c>
      <c r="E385" s="16"/>
      <c r="F385" s="16">
        <v>2951.0307000000003</v>
      </c>
    </row>
    <row r="386" spans="1:6" x14ac:dyDescent="0.25">
      <c r="A386" s="26"/>
      <c r="B386" s="15" t="s">
        <v>7</v>
      </c>
      <c r="C386" s="16">
        <v>1468859.8</v>
      </c>
      <c r="D386" s="16">
        <v>574705.42329999991</v>
      </c>
      <c r="E386" s="16"/>
      <c r="F386" s="16">
        <v>574705.42329999991</v>
      </c>
    </row>
    <row r="387" spans="1:6" x14ac:dyDescent="0.25">
      <c r="A387" s="28" t="s">
        <v>128</v>
      </c>
      <c r="B387" s="9"/>
      <c r="C387" s="10">
        <f>+C388+C391+C394</f>
        <v>1598734.0163699996</v>
      </c>
      <c r="D387" s="10">
        <f t="shared" ref="D387:F387" si="13">+D388+D391+D394</f>
        <v>398131.90175000002</v>
      </c>
      <c r="E387" s="10"/>
      <c r="F387" s="10">
        <f t="shared" si="13"/>
        <v>398131.90188999998</v>
      </c>
    </row>
    <row r="388" spans="1:6" x14ac:dyDescent="0.25">
      <c r="A388" s="27"/>
      <c r="B388" s="12" t="s">
        <v>11</v>
      </c>
      <c r="C388" s="13">
        <f>((+C389+C390))</f>
        <v>277375.92509999999</v>
      </c>
      <c r="D388" s="13">
        <f>((+D389+D390))</f>
        <v>56022.495439999999</v>
      </c>
      <c r="E388" s="13"/>
      <c r="F388" s="13">
        <f>((+F389+F390))</f>
        <v>56022.495439999999</v>
      </c>
    </row>
    <row r="389" spans="1:6" x14ac:dyDescent="0.25">
      <c r="A389" s="26"/>
      <c r="B389" s="15" t="s">
        <v>6</v>
      </c>
      <c r="C389" s="16">
        <v>277375.92509999999</v>
      </c>
      <c r="D389" s="16">
        <v>56022.495439999999</v>
      </c>
      <c r="E389" s="16"/>
      <c r="F389" s="16">
        <v>56022.495439999999</v>
      </c>
    </row>
    <row r="390" spans="1:6" x14ac:dyDescent="0.25">
      <c r="A390" s="26"/>
      <c r="B390" s="15" t="s">
        <v>7</v>
      </c>
      <c r="C390" s="16">
        <v>0</v>
      </c>
      <c r="D390" s="16">
        <v>0</v>
      </c>
      <c r="E390" s="16"/>
      <c r="F390" s="16">
        <v>0</v>
      </c>
    </row>
    <row r="391" spans="1:6" x14ac:dyDescent="0.25">
      <c r="A391" s="27"/>
      <c r="B391" s="12" t="s">
        <v>129</v>
      </c>
      <c r="C391" s="13">
        <f>((+C392+C393))</f>
        <v>1413.5830000000001</v>
      </c>
      <c r="D391" s="13">
        <f>((+D392+D393))</f>
        <v>190.93885999999998</v>
      </c>
      <c r="E391" s="13"/>
      <c r="F391" s="13">
        <f>((+F392+F393))</f>
        <v>190.93899999999999</v>
      </c>
    </row>
    <row r="392" spans="1:6" x14ac:dyDescent="0.25">
      <c r="A392" s="26"/>
      <c r="B392" s="15" t="s">
        <v>6</v>
      </c>
      <c r="C392" s="16">
        <v>1413.5830000000001</v>
      </c>
      <c r="D392" s="16">
        <v>190.93885999999998</v>
      </c>
      <c r="E392" s="16"/>
      <c r="F392" s="16">
        <v>190.93899999999999</v>
      </c>
    </row>
    <row r="393" spans="1:6" x14ac:dyDescent="0.25">
      <c r="A393" s="26"/>
      <c r="B393" s="15" t="s">
        <v>7</v>
      </c>
      <c r="C393" s="16">
        <v>0</v>
      </c>
      <c r="D393" s="16">
        <v>0</v>
      </c>
      <c r="E393" s="16"/>
      <c r="F393" s="16">
        <v>0</v>
      </c>
    </row>
    <row r="394" spans="1:6" x14ac:dyDescent="0.25">
      <c r="A394" s="27"/>
      <c r="B394" s="12" t="s">
        <v>130</v>
      </c>
      <c r="C394" s="13">
        <f>((+C395+C396))</f>
        <v>1319944.5082699996</v>
      </c>
      <c r="D394" s="13">
        <f>((+D395+D396))</f>
        <v>341918.46745</v>
      </c>
      <c r="E394" s="13"/>
      <c r="F394" s="13">
        <f>((+F395+F396))</f>
        <v>341918.46745</v>
      </c>
    </row>
    <row r="395" spans="1:6" x14ac:dyDescent="0.25">
      <c r="A395" s="26"/>
      <c r="B395" s="15" t="s">
        <v>6</v>
      </c>
      <c r="C395" s="16">
        <v>1319944.5082699996</v>
      </c>
      <c r="D395" s="16">
        <v>341918.46745</v>
      </c>
      <c r="E395" s="16"/>
      <c r="F395" s="16">
        <v>341918.46745</v>
      </c>
    </row>
    <row r="396" spans="1:6" x14ac:dyDescent="0.25">
      <c r="A396" s="26"/>
      <c r="B396" s="15" t="s">
        <v>7</v>
      </c>
      <c r="C396" s="16">
        <v>0</v>
      </c>
      <c r="D396" s="16">
        <v>0</v>
      </c>
      <c r="E396" s="16"/>
      <c r="F396" s="16">
        <v>0</v>
      </c>
    </row>
    <row r="397" spans="1:6" x14ac:dyDescent="0.25">
      <c r="A397" s="28" t="s">
        <v>131</v>
      </c>
      <c r="B397" s="9"/>
      <c r="C397" s="10">
        <f>+C398+C401+C404+C407</f>
        <v>320318.67599999998</v>
      </c>
      <c r="D397" s="10">
        <f t="shared" ref="D397:F397" si="14">+D398+D401+D404+D407</f>
        <v>76146.592999999993</v>
      </c>
      <c r="E397" s="10"/>
      <c r="F397" s="10">
        <f t="shared" si="14"/>
        <v>52781.865999999995</v>
      </c>
    </row>
    <row r="398" spans="1:6" x14ac:dyDescent="0.25">
      <c r="A398" s="27"/>
      <c r="B398" s="12" t="s">
        <v>11</v>
      </c>
      <c r="C398" s="13">
        <f>((+C399+C400))</f>
        <v>132297.29999999999</v>
      </c>
      <c r="D398" s="13">
        <f>((+D399+D400))</f>
        <v>29503.191999999999</v>
      </c>
      <c r="E398" s="13"/>
      <c r="F398" s="13">
        <f>((+F399+F400))</f>
        <v>22910.541000000001</v>
      </c>
    </row>
    <row r="399" spans="1:6" x14ac:dyDescent="0.25">
      <c r="A399" s="26"/>
      <c r="B399" s="15" t="s">
        <v>6</v>
      </c>
      <c r="C399" s="23">
        <v>132297.29999999999</v>
      </c>
      <c r="D399" s="23">
        <v>29503.191999999999</v>
      </c>
      <c r="E399" s="23"/>
      <c r="F399" s="23">
        <v>22910.541000000001</v>
      </c>
    </row>
    <row r="400" spans="1:6" x14ac:dyDescent="0.25">
      <c r="A400" s="26"/>
      <c r="B400" s="15" t="s">
        <v>7</v>
      </c>
      <c r="C400" s="16">
        <v>0</v>
      </c>
      <c r="D400" s="16">
        <v>0</v>
      </c>
      <c r="E400" s="16"/>
      <c r="F400" s="16">
        <v>0</v>
      </c>
    </row>
    <row r="401" spans="1:6" x14ac:dyDescent="0.25">
      <c r="A401" s="27"/>
      <c r="B401" s="12" t="s">
        <v>132</v>
      </c>
      <c r="C401" s="13">
        <f>((+C402+C403))</f>
        <v>80165.737999999998</v>
      </c>
      <c r="D401" s="13">
        <f>((+D402+D403))</f>
        <v>21759.74</v>
      </c>
      <c r="E401" s="13"/>
      <c r="F401" s="13">
        <f>((+F402+F403))</f>
        <v>14503.26</v>
      </c>
    </row>
    <row r="402" spans="1:6" x14ac:dyDescent="0.25">
      <c r="A402" s="26"/>
      <c r="B402" s="15" t="s">
        <v>6</v>
      </c>
      <c r="C402" s="23">
        <v>80165.737999999998</v>
      </c>
      <c r="D402" s="23">
        <v>21759.74</v>
      </c>
      <c r="E402" s="23"/>
      <c r="F402" s="23">
        <v>14503.26</v>
      </c>
    </row>
    <row r="403" spans="1:6" x14ac:dyDescent="0.25">
      <c r="A403" s="26"/>
      <c r="B403" s="15" t="s">
        <v>7</v>
      </c>
      <c r="C403" s="16">
        <v>0</v>
      </c>
      <c r="D403" s="16">
        <v>0</v>
      </c>
      <c r="E403" s="16"/>
      <c r="F403" s="16">
        <v>0</v>
      </c>
    </row>
    <row r="404" spans="1:6" x14ac:dyDescent="0.25">
      <c r="A404" s="27"/>
      <c r="B404" s="12" t="s">
        <v>133</v>
      </c>
      <c r="C404" s="13">
        <f>((+C405+C406))</f>
        <v>86656.573999999993</v>
      </c>
      <c r="D404" s="13">
        <f>((+D405+D406))</f>
        <v>21668.922999999999</v>
      </c>
      <c r="E404" s="13"/>
      <c r="F404" s="13">
        <f>((+F405+F406))</f>
        <v>12820.183000000001</v>
      </c>
    </row>
    <row r="405" spans="1:6" x14ac:dyDescent="0.25">
      <c r="A405" s="26"/>
      <c r="B405" s="15" t="s">
        <v>6</v>
      </c>
      <c r="C405" s="23">
        <v>86656.573999999993</v>
      </c>
      <c r="D405" s="23">
        <v>21668.922999999999</v>
      </c>
      <c r="E405" s="23"/>
      <c r="F405" s="23">
        <v>12820.183000000001</v>
      </c>
    </row>
    <row r="406" spans="1:6" x14ac:dyDescent="0.25">
      <c r="A406" s="26"/>
      <c r="B406" s="15" t="s">
        <v>7</v>
      </c>
      <c r="C406" s="16">
        <v>0</v>
      </c>
      <c r="D406" s="16">
        <v>0</v>
      </c>
      <c r="E406" s="16"/>
      <c r="F406" s="16">
        <v>0</v>
      </c>
    </row>
    <row r="407" spans="1:6" x14ac:dyDescent="0.25">
      <c r="A407" s="27"/>
      <c r="B407" s="12" t="s">
        <v>134</v>
      </c>
      <c r="C407" s="13">
        <f>((+C408+C409))</f>
        <v>21199.063999999998</v>
      </c>
      <c r="D407" s="13">
        <f>((+D408+D409))</f>
        <v>3214.7379999999998</v>
      </c>
      <c r="E407" s="13"/>
      <c r="F407" s="13">
        <f>((+F408+F409))</f>
        <v>2547.8820000000001</v>
      </c>
    </row>
    <row r="408" spans="1:6" x14ac:dyDescent="0.25">
      <c r="A408" s="26"/>
      <c r="B408" s="15" t="s">
        <v>6</v>
      </c>
      <c r="C408" s="23">
        <v>21199.063999999998</v>
      </c>
      <c r="D408" s="23">
        <v>3214.7379999999998</v>
      </c>
      <c r="E408" s="23"/>
      <c r="F408" s="23">
        <v>2547.8820000000001</v>
      </c>
    </row>
    <row r="409" spans="1:6" x14ac:dyDescent="0.25">
      <c r="A409" s="26"/>
      <c r="B409" s="15" t="s">
        <v>7</v>
      </c>
      <c r="C409" s="16">
        <v>0</v>
      </c>
      <c r="D409" s="16">
        <v>0</v>
      </c>
      <c r="E409" s="16"/>
      <c r="F409" s="16">
        <v>0</v>
      </c>
    </row>
    <row r="410" spans="1:6" x14ac:dyDescent="0.25">
      <c r="A410" s="28" t="s">
        <v>135</v>
      </c>
      <c r="B410" s="9"/>
      <c r="C410" s="10">
        <f>+C411+C414+C417+C420+C423+C426+C429+C432</f>
        <v>11915307.687999997</v>
      </c>
      <c r="D410" s="10">
        <f t="shared" ref="D410:F410" si="15">+D411+D414+D417+D420+D423+D426+D429+D432</f>
        <v>2426326.8704599994</v>
      </c>
      <c r="E410" s="10"/>
      <c r="F410" s="10">
        <f t="shared" si="15"/>
        <v>1958393.5095200001</v>
      </c>
    </row>
    <row r="411" spans="1:6" x14ac:dyDescent="0.25">
      <c r="A411" s="27"/>
      <c r="B411" s="12" t="s">
        <v>11</v>
      </c>
      <c r="C411" s="13">
        <f>((+C412+C413))</f>
        <v>320761.21999999997</v>
      </c>
      <c r="D411" s="13">
        <f>((+D412+D413))</f>
        <v>294175.15399999998</v>
      </c>
      <c r="E411" s="13"/>
      <c r="F411" s="13">
        <f>((+F412+F413))</f>
        <v>221708.37700000001</v>
      </c>
    </row>
    <row r="412" spans="1:6" x14ac:dyDescent="0.25">
      <c r="A412" s="26"/>
      <c r="B412" s="15" t="s">
        <v>6</v>
      </c>
      <c r="C412" s="20">
        <v>172873.15400000001</v>
      </c>
      <c r="D412" s="20">
        <v>239746.024</v>
      </c>
      <c r="E412" s="20"/>
      <c r="F412" s="20">
        <v>167279.247</v>
      </c>
    </row>
    <row r="413" spans="1:6" x14ac:dyDescent="0.25">
      <c r="A413" s="26"/>
      <c r="B413" s="15" t="s">
        <v>7</v>
      </c>
      <c r="C413" s="20">
        <v>147888.06599999999</v>
      </c>
      <c r="D413" s="20">
        <v>54429.13</v>
      </c>
      <c r="E413" s="20"/>
      <c r="F413" s="20">
        <v>54429.13</v>
      </c>
    </row>
    <row r="414" spans="1:6" x14ac:dyDescent="0.25">
      <c r="A414" s="27"/>
      <c r="B414" s="12" t="s">
        <v>136</v>
      </c>
      <c r="C414" s="13">
        <f>((+C415+C416))</f>
        <v>10903994.387</v>
      </c>
      <c r="D414" s="13">
        <f>((+D415+D416))</f>
        <v>2030255.666</v>
      </c>
      <c r="E414" s="13"/>
      <c r="F414" s="13">
        <f>((+F415+F416))</f>
        <v>1644194.622</v>
      </c>
    </row>
    <row r="415" spans="1:6" x14ac:dyDescent="0.25">
      <c r="A415" s="26"/>
      <c r="B415" s="15" t="s">
        <v>6</v>
      </c>
      <c r="C415" s="20">
        <v>2783139.8739999998</v>
      </c>
      <c r="D415" s="20">
        <v>894505.69</v>
      </c>
      <c r="E415" s="20"/>
      <c r="F415" s="20">
        <v>718609.58100000001</v>
      </c>
    </row>
    <row r="416" spans="1:6" x14ac:dyDescent="0.25">
      <c r="A416" s="26"/>
      <c r="B416" s="15" t="s">
        <v>7</v>
      </c>
      <c r="C416" s="20">
        <v>8120854.5130000003</v>
      </c>
      <c r="D416" s="20">
        <v>1135749.976</v>
      </c>
      <c r="E416" s="20"/>
      <c r="F416" s="20">
        <v>925585.04099999997</v>
      </c>
    </row>
    <row r="417" spans="1:6" x14ac:dyDescent="0.25">
      <c r="A417" s="27"/>
      <c r="B417" s="12" t="s">
        <v>137</v>
      </c>
      <c r="C417" s="13">
        <f>((+C418+C419))</f>
        <v>59146.7</v>
      </c>
      <c r="D417" s="13">
        <f>((+D418+D419))</f>
        <v>2480.9389999999999</v>
      </c>
      <c r="E417" s="13"/>
      <c r="F417" s="13">
        <f>((+F418+F419))</f>
        <v>808.75300000000004</v>
      </c>
    </row>
    <row r="418" spans="1:6" x14ac:dyDescent="0.25">
      <c r="A418" s="26"/>
      <c r="B418" s="15" t="s">
        <v>6</v>
      </c>
      <c r="C418" s="20">
        <v>59146.7</v>
      </c>
      <c r="D418" s="20">
        <v>2480.9389999999999</v>
      </c>
      <c r="E418" s="20"/>
      <c r="F418" s="20">
        <v>808.75300000000004</v>
      </c>
    </row>
    <row r="419" spans="1:6" x14ac:dyDescent="0.25">
      <c r="A419" s="26"/>
      <c r="B419" s="15" t="s">
        <v>7</v>
      </c>
      <c r="C419" s="20">
        <v>0</v>
      </c>
      <c r="D419" s="20">
        <v>0</v>
      </c>
      <c r="E419" s="20"/>
      <c r="F419" s="20">
        <v>0</v>
      </c>
    </row>
    <row r="420" spans="1:6" x14ac:dyDescent="0.25">
      <c r="A420" s="27"/>
      <c r="B420" s="12" t="s">
        <v>138</v>
      </c>
      <c r="C420" s="13">
        <f>((+C421+C422))</f>
        <v>190956.14499999999</v>
      </c>
      <c r="D420" s="13">
        <f>((+D421+D422))</f>
        <v>12046.23</v>
      </c>
      <c r="E420" s="13"/>
      <c r="F420" s="13">
        <f>((+F421+F422))</f>
        <v>9365.6319999999996</v>
      </c>
    </row>
    <row r="421" spans="1:6" x14ac:dyDescent="0.25">
      <c r="A421" s="26"/>
      <c r="B421" s="15" t="s">
        <v>6</v>
      </c>
      <c r="C421" s="31">
        <v>190956.14499999999</v>
      </c>
      <c r="D421" s="31">
        <v>12046.23</v>
      </c>
      <c r="E421" s="31"/>
      <c r="F421" s="31">
        <v>9365.6319999999996</v>
      </c>
    </row>
    <row r="422" spans="1:6" x14ac:dyDescent="0.25">
      <c r="A422" s="26"/>
      <c r="B422" s="15" t="s">
        <v>7</v>
      </c>
      <c r="C422" s="31">
        <v>0</v>
      </c>
      <c r="D422" s="31">
        <v>0</v>
      </c>
      <c r="E422" s="31"/>
      <c r="F422" s="31">
        <v>0</v>
      </c>
    </row>
    <row r="423" spans="1:6" x14ac:dyDescent="0.25">
      <c r="A423" s="27"/>
      <c r="B423" s="12" t="s">
        <v>139</v>
      </c>
      <c r="C423" s="13">
        <f>((+C424+C425))</f>
        <v>32978.497000000003</v>
      </c>
      <c r="D423" s="13">
        <f>((+D424+D425))</f>
        <v>9119.6990000000005</v>
      </c>
      <c r="E423" s="13"/>
      <c r="F423" s="13">
        <f>((+F424+F425))</f>
        <v>9119.6990000000005</v>
      </c>
    </row>
    <row r="424" spans="1:6" x14ac:dyDescent="0.25">
      <c r="A424" s="26"/>
      <c r="B424" s="15" t="s">
        <v>6</v>
      </c>
      <c r="C424" s="31">
        <v>32978.497000000003</v>
      </c>
      <c r="D424" s="31">
        <v>9119.6990000000005</v>
      </c>
      <c r="E424" s="31"/>
      <c r="F424" s="31">
        <v>9119.6990000000005</v>
      </c>
    </row>
    <row r="425" spans="1:6" x14ac:dyDescent="0.25">
      <c r="A425" s="26"/>
      <c r="B425" s="15" t="s">
        <v>7</v>
      </c>
      <c r="C425" s="31">
        <v>0</v>
      </c>
      <c r="D425" s="31">
        <v>0</v>
      </c>
      <c r="E425" s="31"/>
      <c r="F425" s="31">
        <v>0</v>
      </c>
    </row>
    <row r="426" spans="1:6" x14ac:dyDescent="0.25">
      <c r="A426" s="27"/>
      <c r="B426" s="12" t="s">
        <v>140</v>
      </c>
      <c r="C426" s="13">
        <f>((+C427+C428))</f>
        <v>337723.2</v>
      </c>
      <c r="D426" s="13">
        <f>((+D427+D428))</f>
        <v>65609.714999999997</v>
      </c>
      <c r="E426" s="13"/>
      <c r="F426" s="13">
        <f>((+F427+F428))</f>
        <v>61368.197</v>
      </c>
    </row>
    <row r="427" spans="1:6" x14ac:dyDescent="0.25">
      <c r="A427" s="26"/>
      <c r="B427" s="15" t="s">
        <v>6</v>
      </c>
      <c r="C427" s="20">
        <v>337723.2</v>
      </c>
      <c r="D427" s="20">
        <v>65609.714999999997</v>
      </c>
      <c r="E427" s="20"/>
      <c r="F427" s="20">
        <v>61368.197</v>
      </c>
    </row>
    <row r="428" spans="1:6" x14ac:dyDescent="0.25">
      <c r="A428" s="26"/>
      <c r="B428" s="15" t="s">
        <v>7</v>
      </c>
      <c r="C428" s="20">
        <v>0</v>
      </c>
      <c r="D428" s="20">
        <v>0</v>
      </c>
      <c r="E428" s="20"/>
      <c r="F428" s="20">
        <v>0</v>
      </c>
    </row>
    <row r="429" spans="1:6" x14ac:dyDescent="0.25">
      <c r="A429" s="27"/>
      <c r="B429" s="12" t="s">
        <v>141</v>
      </c>
      <c r="C429" s="13">
        <f>((+C430+C431))</f>
        <v>12047.2</v>
      </c>
      <c r="D429" s="13">
        <f>((+D430+D431))</f>
        <v>4961.915</v>
      </c>
      <c r="E429" s="13"/>
      <c r="F429" s="13">
        <f>((+F430+F431))</f>
        <v>4961.915</v>
      </c>
    </row>
    <row r="430" spans="1:6" x14ac:dyDescent="0.25">
      <c r="A430" s="26"/>
      <c r="B430" s="15" t="s">
        <v>6</v>
      </c>
      <c r="C430" s="20">
        <v>12047.2</v>
      </c>
      <c r="D430" s="20">
        <v>4961.915</v>
      </c>
      <c r="E430" s="20"/>
      <c r="F430" s="20">
        <v>4961.915</v>
      </c>
    </row>
    <row r="431" spans="1:6" x14ac:dyDescent="0.25">
      <c r="A431" s="26"/>
      <c r="B431" s="15" t="s">
        <v>7</v>
      </c>
      <c r="C431" s="20">
        <v>0</v>
      </c>
      <c r="D431" s="20">
        <v>0</v>
      </c>
      <c r="E431" s="20"/>
      <c r="F431" s="20">
        <v>0</v>
      </c>
    </row>
    <row r="432" spans="1:6" x14ac:dyDescent="0.25">
      <c r="A432" s="27"/>
      <c r="B432" s="12" t="s">
        <v>142</v>
      </c>
      <c r="C432" s="13">
        <f>((+C433+C434))</f>
        <v>57700.339</v>
      </c>
      <c r="D432" s="13">
        <f>((+D433+D434))</f>
        <v>7677.5524600000008</v>
      </c>
      <c r="E432" s="13"/>
      <c r="F432" s="13">
        <f>((+F433+F434))</f>
        <v>6866.3145200000008</v>
      </c>
    </row>
    <row r="433" spans="1:6" x14ac:dyDescent="0.25">
      <c r="A433" s="26"/>
      <c r="B433" s="15" t="s">
        <v>6</v>
      </c>
      <c r="C433" s="31">
        <v>57700.339</v>
      </c>
      <c r="D433" s="31">
        <v>7677.5524600000008</v>
      </c>
      <c r="E433" s="31"/>
      <c r="F433" s="31">
        <v>6866.3145200000008</v>
      </c>
    </row>
    <row r="434" spans="1:6" x14ac:dyDescent="0.25">
      <c r="A434" s="26"/>
      <c r="B434" s="15" t="s">
        <v>7</v>
      </c>
      <c r="C434" s="31">
        <v>0</v>
      </c>
      <c r="D434" s="31">
        <v>0</v>
      </c>
      <c r="E434" s="31"/>
      <c r="F434" s="31">
        <v>0</v>
      </c>
    </row>
    <row r="435" spans="1:6" x14ac:dyDescent="0.25">
      <c r="A435" s="28" t="s">
        <v>143</v>
      </c>
      <c r="B435" s="9"/>
      <c r="C435" s="10">
        <f>+C436+C439</f>
        <v>1560040.31011</v>
      </c>
      <c r="D435" s="10">
        <f t="shared" ref="D435:F435" si="16">+D436+D439</f>
        <v>375086.16119000001</v>
      </c>
      <c r="E435" s="10"/>
      <c r="F435" s="10">
        <f t="shared" si="16"/>
        <v>355901.04244000005</v>
      </c>
    </row>
    <row r="436" spans="1:6" x14ac:dyDescent="0.25">
      <c r="A436" s="27"/>
      <c r="B436" s="12" t="s">
        <v>11</v>
      </c>
      <c r="C436" s="13">
        <f>((+C437+C438))</f>
        <v>1555462.67992</v>
      </c>
      <c r="D436" s="13">
        <f>((+D437+D438))</f>
        <v>372751.71409000002</v>
      </c>
      <c r="E436" s="13"/>
      <c r="F436" s="13">
        <f>((+F437+F438))</f>
        <v>353589.59614000004</v>
      </c>
    </row>
    <row r="437" spans="1:6" x14ac:dyDescent="0.25">
      <c r="A437" s="26"/>
      <c r="B437" s="15" t="s">
        <v>6</v>
      </c>
      <c r="C437" s="16">
        <v>1498413.66762</v>
      </c>
      <c r="D437" s="16">
        <v>358144.2402</v>
      </c>
      <c r="E437" s="16"/>
      <c r="F437" s="16">
        <v>338982.12225000001</v>
      </c>
    </row>
    <row r="438" spans="1:6" x14ac:dyDescent="0.25">
      <c r="A438" s="26"/>
      <c r="B438" s="15" t="s">
        <v>7</v>
      </c>
      <c r="C438" s="16">
        <v>57049.012300000002</v>
      </c>
      <c r="D438" s="16">
        <v>14607.473890000001</v>
      </c>
      <c r="E438" s="16"/>
      <c r="F438" s="16">
        <v>14607.473890000001</v>
      </c>
    </row>
    <row r="439" spans="1:6" x14ac:dyDescent="0.25">
      <c r="A439" s="27"/>
      <c r="B439" s="12" t="s">
        <v>144</v>
      </c>
      <c r="C439" s="13">
        <f>((+C440+C441))</f>
        <v>4577.6301900000008</v>
      </c>
      <c r="D439" s="13">
        <f>((+D440+D441))</f>
        <v>2334.4471000000003</v>
      </c>
      <c r="E439" s="13"/>
      <c r="F439" s="13">
        <f>((+F440+F441))</f>
        <v>2311.4462999999996</v>
      </c>
    </row>
    <row r="440" spans="1:6" x14ac:dyDescent="0.25">
      <c r="A440" s="26"/>
      <c r="B440" s="15" t="s">
        <v>6</v>
      </c>
      <c r="C440" s="16">
        <v>4577.6301900000008</v>
      </c>
      <c r="D440" s="16">
        <v>2334.4471000000003</v>
      </c>
      <c r="E440" s="16"/>
      <c r="F440" s="16">
        <v>2311.4462999999996</v>
      </c>
    </row>
    <row r="441" spans="1:6" x14ac:dyDescent="0.25">
      <c r="A441" s="26"/>
      <c r="B441" s="15" t="s">
        <v>7</v>
      </c>
      <c r="C441" s="16">
        <v>0</v>
      </c>
      <c r="D441" s="16">
        <v>0</v>
      </c>
      <c r="E441" s="16"/>
      <c r="F441" s="16">
        <v>0</v>
      </c>
    </row>
    <row r="442" spans="1:6" x14ac:dyDescent="0.25">
      <c r="A442" s="28" t="s">
        <v>145</v>
      </c>
      <c r="B442" s="9"/>
      <c r="C442" s="10">
        <f>+C443+C446+C449+C452+C455+C458+C461+C464+C467</f>
        <v>2767006.6999999997</v>
      </c>
      <c r="D442" s="10">
        <f t="shared" ref="D442:F442" si="17">+D443+D446+D449+D452+D455+D458+D461+D464+D467</f>
        <v>350375.45837103896</v>
      </c>
      <c r="E442" s="10"/>
      <c r="F442" s="10">
        <f t="shared" si="17"/>
        <v>119494.99645999999</v>
      </c>
    </row>
    <row r="443" spans="1:6" x14ac:dyDescent="0.25">
      <c r="A443" s="27"/>
      <c r="B443" s="12" t="s">
        <v>11</v>
      </c>
      <c r="C443" s="13">
        <f>((+C444+C445))</f>
        <v>43702.400000000001</v>
      </c>
      <c r="D443" s="13">
        <f>((+D444+D445))</f>
        <v>19005.334680000004</v>
      </c>
      <c r="E443" s="13"/>
      <c r="F443" s="13">
        <f>((+F444+F445))</f>
        <v>16030.85786</v>
      </c>
    </row>
    <row r="444" spans="1:6" x14ac:dyDescent="0.25">
      <c r="A444" s="26"/>
      <c r="B444" s="15" t="s">
        <v>6</v>
      </c>
      <c r="C444" s="16">
        <v>43702.400000000001</v>
      </c>
      <c r="D444" s="16">
        <v>19005.334680000004</v>
      </c>
      <c r="E444" s="16"/>
      <c r="F444" s="16">
        <v>16030.85786</v>
      </c>
    </row>
    <row r="445" spans="1:6" x14ac:dyDescent="0.25">
      <c r="A445" s="26"/>
      <c r="B445" s="15" t="s">
        <v>7</v>
      </c>
      <c r="C445" s="16">
        <v>0</v>
      </c>
      <c r="D445" s="16">
        <v>0</v>
      </c>
      <c r="E445" s="16"/>
      <c r="F445" s="16">
        <v>0</v>
      </c>
    </row>
    <row r="446" spans="1:6" x14ac:dyDescent="0.25">
      <c r="A446" s="27"/>
      <c r="B446" s="12" t="s">
        <v>146</v>
      </c>
      <c r="C446" s="13">
        <f>((+C447+C448))</f>
        <v>15265.1</v>
      </c>
      <c r="D446" s="13">
        <f>((+D447+D448))</f>
        <v>3102.0739499999995</v>
      </c>
      <c r="E446" s="13"/>
      <c r="F446" s="13">
        <f>((+F447+F448))</f>
        <v>2875.8271799999998</v>
      </c>
    </row>
    <row r="447" spans="1:6" x14ac:dyDescent="0.25">
      <c r="A447" s="26"/>
      <c r="B447" s="15" t="s">
        <v>6</v>
      </c>
      <c r="C447" s="20">
        <v>15265.1</v>
      </c>
      <c r="D447" s="16">
        <v>3102.0739499999995</v>
      </c>
      <c r="E447" s="16"/>
      <c r="F447" s="16">
        <v>2875.8271799999998</v>
      </c>
    </row>
    <row r="448" spans="1:6" x14ac:dyDescent="0.25">
      <c r="A448" s="26"/>
      <c r="B448" s="15" t="s">
        <v>7</v>
      </c>
      <c r="C448" s="16">
        <v>0</v>
      </c>
      <c r="D448" s="16">
        <v>0</v>
      </c>
      <c r="E448" s="16"/>
      <c r="F448" s="16">
        <v>0</v>
      </c>
    </row>
    <row r="449" spans="1:6" x14ac:dyDescent="0.25">
      <c r="A449" s="27"/>
      <c r="B449" s="12" t="s">
        <v>147</v>
      </c>
      <c r="C449" s="13">
        <f>((+C450+C451))</f>
        <v>13691.1</v>
      </c>
      <c r="D449" s="13">
        <f>((+D450+D451))</f>
        <v>3607.96792</v>
      </c>
      <c r="E449" s="13"/>
      <c r="F449" s="13">
        <f>((+F450+F451))</f>
        <v>3391.5772199999997</v>
      </c>
    </row>
    <row r="450" spans="1:6" x14ac:dyDescent="0.25">
      <c r="A450" s="26"/>
      <c r="B450" s="15" t="s">
        <v>6</v>
      </c>
      <c r="C450" s="16">
        <v>13691.1</v>
      </c>
      <c r="D450" s="16">
        <v>3607.96792</v>
      </c>
      <c r="E450" s="16"/>
      <c r="F450" s="16">
        <v>3391.5772199999997</v>
      </c>
    </row>
    <row r="451" spans="1:6" x14ac:dyDescent="0.25">
      <c r="A451" s="26"/>
      <c r="B451" s="15" t="s">
        <v>7</v>
      </c>
      <c r="C451" s="16">
        <v>0</v>
      </c>
      <c r="D451" s="16">
        <v>0</v>
      </c>
      <c r="E451" s="16"/>
      <c r="F451" s="16">
        <v>0</v>
      </c>
    </row>
    <row r="452" spans="1:6" x14ac:dyDescent="0.25">
      <c r="A452" s="27"/>
      <c r="B452" s="12" t="s">
        <v>148</v>
      </c>
      <c r="C452" s="13">
        <f>((+C453+C454))</f>
        <v>147908.9</v>
      </c>
      <c r="D452" s="13">
        <f>((+D453+D454))</f>
        <v>36977.224999999999</v>
      </c>
      <c r="E452" s="13"/>
      <c r="F452" s="13">
        <f>((+F453+F454))</f>
        <v>13451.025</v>
      </c>
    </row>
    <row r="453" spans="1:6" x14ac:dyDescent="0.25">
      <c r="A453" s="26"/>
      <c r="B453" s="15" t="s">
        <v>6</v>
      </c>
      <c r="C453" s="16">
        <v>147908.9</v>
      </c>
      <c r="D453" s="16">
        <v>36977.224999999999</v>
      </c>
      <c r="E453" s="16"/>
      <c r="F453" s="16">
        <v>13451.025</v>
      </c>
    </row>
    <row r="454" spans="1:6" x14ac:dyDescent="0.25">
      <c r="A454" s="26"/>
      <c r="B454" s="15" t="s">
        <v>7</v>
      </c>
      <c r="C454" s="16">
        <v>0</v>
      </c>
      <c r="D454" s="16">
        <v>0</v>
      </c>
      <c r="E454" s="16"/>
      <c r="F454" s="16">
        <v>0</v>
      </c>
    </row>
    <row r="455" spans="1:6" x14ac:dyDescent="0.25">
      <c r="A455" s="27"/>
      <c r="B455" s="12" t="s">
        <v>149</v>
      </c>
      <c r="C455" s="13">
        <f>((+C456+C457))</f>
        <v>133320.20000000001</v>
      </c>
      <c r="D455" s="13">
        <f>((+D456+D457))</f>
        <v>6740.3580000000002</v>
      </c>
      <c r="E455" s="13"/>
      <c r="F455" s="13">
        <f>((+F456+F457))</f>
        <v>6740.3580000000002</v>
      </c>
    </row>
    <row r="456" spans="1:6" x14ac:dyDescent="0.25">
      <c r="A456" s="26"/>
      <c r="B456" s="15" t="s">
        <v>6</v>
      </c>
      <c r="C456" s="16">
        <v>133320.20000000001</v>
      </c>
      <c r="D456" s="16">
        <v>6740.3580000000002</v>
      </c>
      <c r="E456" s="16"/>
      <c r="F456" s="16">
        <v>6740.3580000000002</v>
      </c>
    </row>
    <row r="457" spans="1:6" x14ac:dyDescent="0.25">
      <c r="A457" s="26"/>
      <c r="B457" s="15" t="s">
        <v>7</v>
      </c>
      <c r="C457" s="16">
        <v>0</v>
      </c>
      <c r="D457" s="16">
        <v>0</v>
      </c>
      <c r="E457" s="16"/>
      <c r="F457" s="16">
        <v>0</v>
      </c>
    </row>
    <row r="458" spans="1:6" x14ac:dyDescent="0.25">
      <c r="A458" s="27"/>
      <c r="B458" s="12" t="s">
        <v>150</v>
      </c>
      <c r="C458" s="13">
        <f>((+C459+C460))</f>
        <v>129928.8</v>
      </c>
      <c r="D458" s="13">
        <f>((+D459+D460))</f>
        <v>936.15099999999995</v>
      </c>
      <c r="E458" s="13"/>
      <c r="F458" s="13">
        <f>((+F459+F460))</f>
        <v>936.15099999999995</v>
      </c>
    </row>
    <row r="459" spans="1:6" x14ac:dyDescent="0.25">
      <c r="A459" s="26"/>
      <c r="B459" s="15" t="s">
        <v>6</v>
      </c>
      <c r="C459" s="16">
        <v>129928.8</v>
      </c>
      <c r="D459" s="16">
        <v>936.15099999999995</v>
      </c>
      <c r="E459" s="16"/>
      <c r="F459" s="16">
        <v>936.15099999999995</v>
      </c>
    </row>
    <row r="460" spans="1:6" x14ac:dyDescent="0.25">
      <c r="A460" s="26"/>
      <c r="B460" s="15" t="s">
        <v>7</v>
      </c>
      <c r="C460" s="16">
        <v>0</v>
      </c>
      <c r="D460" s="16">
        <v>0</v>
      </c>
      <c r="E460" s="16"/>
      <c r="F460" s="16">
        <v>0</v>
      </c>
    </row>
    <row r="461" spans="1:6" x14ac:dyDescent="0.25">
      <c r="A461" s="27"/>
      <c r="B461" s="12" t="s">
        <v>151</v>
      </c>
      <c r="C461" s="13">
        <f>((+C462+C463))</f>
        <v>3522.6</v>
      </c>
      <c r="D461" s="13">
        <f>((+D462+D463))</f>
        <v>880.65</v>
      </c>
      <c r="E461" s="13"/>
      <c r="F461" s="13">
        <f>((+F462+F463))</f>
        <v>448.15100000000001</v>
      </c>
    </row>
    <row r="462" spans="1:6" x14ac:dyDescent="0.25">
      <c r="A462" s="26"/>
      <c r="B462" s="15" t="s">
        <v>6</v>
      </c>
      <c r="C462" s="16">
        <v>3522.6</v>
      </c>
      <c r="D462" s="16">
        <v>880.65</v>
      </c>
      <c r="E462" s="16"/>
      <c r="F462" s="16">
        <v>448.15100000000001</v>
      </c>
    </row>
    <row r="463" spans="1:6" x14ac:dyDescent="0.25">
      <c r="A463" s="26"/>
      <c r="B463" s="15" t="s">
        <v>7</v>
      </c>
      <c r="C463" s="16">
        <v>0</v>
      </c>
      <c r="D463" s="16">
        <v>0</v>
      </c>
      <c r="E463" s="16"/>
      <c r="F463" s="16">
        <v>0</v>
      </c>
    </row>
    <row r="464" spans="1:6" x14ac:dyDescent="0.25">
      <c r="A464" s="27"/>
      <c r="B464" s="12" t="s">
        <v>152</v>
      </c>
      <c r="C464" s="13">
        <f>((+C465+C466))</f>
        <v>1518291.7</v>
      </c>
      <c r="D464" s="13">
        <f>((+D465+D466))</f>
        <v>124243.401</v>
      </c>
      <c r="E464" s="13"/>
      <c r="F464" s="13">
        <f>((+F465+F466))</f>
        <v>42001.268199999999</v>
      </c>
    </row>
    <row r="465" spans="1:6" x14ac:dyDescent="0.25">
      <c r="A465" s="26"/>
      <c r="B465" s="15" t="s">
        <v>6</v>
      </c>
      <c r="C465" s="16">
        <v>1118445.8999999999</v>
      </c>
      <c r="D465" s="16">
        <v>124243.401</v>
      </c>
      <c r="E465" s="16"/>
      <c r="F465" s="16">
        <v>42001.268199999999</v>
      </c>
    </row>
    <row r="466" spans="1:6" x14ac:dyDescent="0.25">
      <c r="A466" s="26"/>
      <c r="B466" s="15" t="s">
        <v>7</v>
      </c>
      <c r="C466" s="16">
        <v>399845.8</v>
      </c>
      <c r="D466" s="16">
        <v>0</v>
      </c>
      <c r="E466" s="16"/>
      <c r="F466" s="16">
        <v>0</v>
      </c>
    </row>
    <row r="467" spans="1:6" x14ac:dyDescent="0.25">
      <c r="A467" s="27"/>
      <c r="B467" s="12" t="s">
        <v>153</v>
      </c>
      <c r="C467" s="13">
        <f>((+C468+C469))</f>
        <v>761375.89999999991</v>
      </c>
      <c r="D467" s="13">
        <f>((+D468+D469))</f>
        <v>154882.29682103897</v>
      </c>
      <c r="E467" s="13"/>
      <c r="F467" s="13">
        <f>((+F468+F469))</f>
        <v>33619.781000000003</v>
      </c>
    </row>
    <row r="468" spans="1:6" x14ac:dyDescent="0.25">
      <c r="A468" s="26"/>
      <c r="B468" s="15" t="s">
        <v>6</v>
      </c>
      <c r="C468" s="16">
        <v>629031.19999999995</v>
      </c>
      <c r="D468" s="16">
        <v>120535.62772649351</v>
      </c>
      <c r="E468" s="16"/>
      <c r="F468" s="16">
        <v>24258.210999999999</v>
      </c>
    </row>
    <row r="469" spans="1:6" x14ac:dyDescent="0.25">
      <c r="A469" s="26"/>
      <c r="B469" s="15" t="s">
        <v>7</v>
      </c>
      <c r="C469" s="16">
        <v>132344.70000000001</v>
      </c>
      <c r="D469" s="16">
        <v>34346.669094545454</v>
      </c>
      <c r="E469" s="16"/>
      <c r="F469" s="16">
        <v>9361.57</v>
      </c>
    </row>
    <row r="470" spans="1:6" x14ac:dyDescent="0.25">
      <c r="A470" s="28" t="s">
        <v>154</v>
      </c>
      <c r="B470" s="9"/>
      <c r="C470" s="10">
        <f>+C471+C474+C477+C480+C483+C486+C489+C492+C495+C498</f>
        <v>2190644.6809199997</v>
      </c>
      <c r="D470" s="10">
        <f t="shared" ref="D470:F470" si="18">+D471+D474+D477+D480+D483+D486+D489+D492+D495+D498</f>
        <v>930309.83963000006</v>
      </c>
      <c r="E470" s="10"/>
      <c r="F470" s="10">
        <f t="shared" si="18"/>
        <v>427917.94486999995</v>
      </c>
    </row>
    <row r="471" spans="1:6" x14ac:dyDescent="0.25">
      <c r="A471" s="27"/>
      <c r="B471" s="12" t="s">
        <v>11</v>
      </c>
      <c r="C471" s="13">
        <f>((+C472+C473))</f>
        <v>952055.30302999949</v>
      </c>
      <c r="D471" s="13">
        <f>((+D472+D473))</f>
        <v>403765.21843000001</v>
      </c>
      <c r="E471" s="13"/>
      <c r="F471" s="13">
        <f>((+F472+F473))</f>
        <v>151509.70443000001</v>
      </c>
    </row>
    <row r="472" spans="1:6" x14ac:dyDescent="0.25">
      <c r="A472" s="26"/>
      <c r="B472" s="15" t="s">
        <v>6</v>
      </c>
      <c r="C472" s="16">
        <v>903834.58372999949</v>
      </c>
      <c r="D472" s="16">
        <v>389695.42142999999</v>
      </c>
      <c r="E472" s="16"/>
      <c r="F472" s="16">
        <v>151509.70443000001</v>
      </c>
    </row>
    <row r="473" spans="1:6" x14ac:dyDescent="0.25">
      <c r="A473" s="26"/>
      <c r="B473" s="15" t="s">
        <v>7</v>
      </c>
      <c r="C473" s="16">
        <v>48220.719299999997</v>
      </c>
      <c r="D473" s="16">
        <v>14069.797</v>
      </c>
      <c r="E473" s="16"/>
      <c r="F473" s="16">
        <v>0</v>
      </c>
    </row>
    <row r="474" spans="1:6" x14ac:dyDescent="0.25">
      <c r="A474" s="27"/>
      <c r="B474" s="12" t="s">
        <v>155</v>
      </c>
      <c r="C474" s="13">
        <f>((+C475+C476))</f>
        <v>395867.424</v>
      </c>
      <c r="D474" s="13">
        <f>((+D475+D476))</f>
        <v>46764.014999999999</v>
      </c>
      <c r="E474" s="13"/>
      <c r="F474" s="13">
        <f>((+F475+F476))</f>
        <v>46764.014999999999</v>
      </c>
    </row>
    <row r="475" spans="1:6" x14ac:dyDescent="0.25">
      <c r="A475" s="26"/>
      <c r="B475" s="15" t="s">
        <v>6</v>
      </c>
      <c r="C475" s="16">
        <v>380817.424</v>
      </c>
      <c r="D475" s="16">
        <v>37039.014999999999</v>
      </c>
      <c r="E475" s="16"/>
      <c r="F475" s="16">
        <v>37039.014999999999</v>
      </c>
    </row>
    <row r="476" spans="1:6" x14ac:dyDescent="0.25">
      <c r="A476" s="26"/>
      <c r="B476" s="15" t="s">
        <v>7</v>
      </c>
      <c r="C476" s="16">
        <v>15050</v>
      </c>
      <c r="D476" s="16">
        <v>9725</v>
      </c>
      <c r="E476" s="16"/>
      <c r="F476" s="16">
        <v>9725</v>
      </c>
    </row>
    <row r="477" spans="1:6" x14ac:dyDescent="0.25">
      <c r="A477" s="27"/>
      <c r="B477" s="12" t="s">
        <v>156</v>
      </c>
      <c r="C477" s="13">
        <f>((+C478+C479))</f>
        <v>2574.4859999999999</v>
      </c>
      <c r="D477" s="13">
        <f>((+D478+D479))</f>
        <v>764.60199999999998</v>
      </c>
      <c r="E477" s="13"/>
      <c r="F477" s="13">
        <f>((+F478+F479))</f>
        <v>764.60199999999998</v>
      </c>
    </row>
    <row r="478" spans="1:6" x14ac:dyDescent="0.25">
      <c r="A478" s="26"/>
      <c r="B478" s="15" t="s">
        <v>6</v>
      </c>
      <c r="C478" s="16">
        <v>2574.4859999999999</v>
      </c>
      <c r="D478" s="16">
        <v>764.60199999999998</v>
      </c>
      <c r="E478" s="16"/>
      <c r="F478" s="16">
        <v>764.60199999999998</v>
      </c>
    </row>
    <row r="479" spans="1:6" x14ac:dyDescent="0.25">
      <c r="A479" s="26"/>
      <c r="B479" s="15" t="s">
        <v>7</v>
      </c>
      <c r="C479" s="16">
        <v>0</v>
      </c>
      <c r="D479" s="16">
        <v>0</v>
      </c>
      <c r="E479" s="16"/>
      <c r="F479" s="16">
        <v>0</v>
      </c>
    </row>
    <row r="480" spans="1:6" x14ac:dyDescent="0.25">
      <c r="A480" s="27"/>
      <c r="B480" s="12" t="s">
        <v>157</v>
      </c>
      <c r="C480" s="13">
        <f>((+C481+C482))</f>
        <v>37773.300000000003</v>
      </c>
      <c r="D480" s="13">
        <f>((+D481+D482))</f>
        <v>5814.3493899999994</v>
      </c>
      <c r="E480" s="13"/>
      <c r="F480" s="13">
        <f>((+F481+F482))</f>
        <v>2649.8330599999999</v>
      </c>
    </row>
    <row r="481" spans="1:6" x14ac:dyDescent="0.25">
      <c r="A481" s="26"/>
      <c r="B481" s="15" t="s">
        <v>6</v>
      </c>
      <c r="C481" s="16">
        <v>37773.300000000003</v>
      </c>
      <c r="D481" s="16">
        <v>5814.3493899999994</v>
      </c>
      <c r="E481" s="16"/>
      <c r="F481" s="16">
        <v>2649.8330599999999</v>
      </c>
    </row>
    <row r="482" spans="1:6" x14ac:dyDescent="0.25">
      <c r="A482" s="26"/>
      <c r="B482" s="15" t="s">
        <v>7</v>
      </c>
      <c r="C482" s="16">
        <v>0</v>
      </c>
      <c r="D482" s="16">
        <v>0</v>
      </c>
      <c r="E482" s="16"/>
      <c r="F482" s="16">
        <v>0</v>
      </c>
    </row>
    <row r="483" spans="1:6" x14ac:dyDescent="0.25">
      <c r="A483" s="27"/>
      <c r="B483" s="12" t="s">
        <v>158</v>
      </c>
      <c r="C483" s="13">
        <f>((+C484+C485))</f>
        <v>141166.55088999995</v>
      </c>
      <c r="D483" s="13">
        <f>((+D484+D485))</f>
        <v>38850.057129999994</v>
      </c>
      <c r="E483" s="13"/>
      <c r="F483" s="13">
        <f>((+F484+F485))</f>
        <v>26303.072700000004</v>
      </c>
    </row>
    <row r="484" spans="1:6" x14ac:dyDescent="0.25">
      <c r="A484" s="26"/>
      <c r="B484" s="15" t="s">
        <v>6</v>
      </c>
      <c r="C484" s="16">
        <v>141166.55088999995</v>
      </c>
      <c r="D484" s="16">
        <v>38850.057129999994</v>
      </c>
      <c r="E484" s="16"/>
      <c r="F484" s="16">
        <v>26303.072700000004</v>
      </c>
    </row>
    <row r="485" spans="1:6" x14ac:dyDescent="0.25">
      <c r="A485" s="26"/>
      <c r="B485" s="15" t="s">
        <v>7</v>
      </c>
      <c r="C485" s="16">
        <v>0</v>
      </c>
      <c r="D485" s="16">
        <v>0</v>
      </c>
      <c r="E485" s="16"/>
      <c r="F485" s="16">
        <v>0</v>
      </c>
    </row>
    <row r="486" spans="1:6" x14ac:dyDescent="0.25">
      <c r="A486" s="27"/>
      <c r="B486" s="12" t="s">
        <v>159</v>
      </c>
      <c r="C486" s="13">
        <f>((+C487+C488))</f>
        <v>465993.62400000001</v>
      </c>
      <c r="D486" s="13">
        <f>((+D487+D488))</f>
        <v>353272.92599999998</v>
      </c>
      <c r="E486" s="13"/>
      <c r="F486" s="13">
        <f>((+F487+F488))</f>
        <v>174595.26699999999</v>
      </c>
    </row>
    <row r="487" spans="1:6" x14ac:dyDescent="0.25">
      <c r="A487" s="26"/>
      <c r="B487" s="15" t="s">
        <v>6</v>
      </c>
      <c r="C487" s="16">
        <v>465993.62400000001</v>
      </c>
      <c r="D487" s="16">
        <v>353272.92599999998</v>
      </c>
      <c r="E487" s="16"/>
      <c r="F487" s="16">
        <v>174595.26699999999</v>
      </c>
    </row>
    <row r="488" spans="1:6" x14ac:dyDescent="0.25">
      <c r="A488" s="26"/>
      <c r="B488" s="15" t="s">
        <v>7</v>
      </c>
      <c r="C488" s="16">
        <v>0</v>
      </c>
      <c r="D488" s="16">
        <v>0</v>
      </c>
      <c r="E488" s="16"/>
      <c r="F488" s="16">
        <v>0</v>
      </c>
    </row>
    <row r="489" spans="1:6" x14ac:dyDescent="0.25">
      <c r="A489" s="27"/>
      <c r="B489" s="12" t="s">
        <v>160</v>
      </c>
      <c r="C489" s="13">
        <f>((+C490+C491))</f>
        <v>130246.63499999999</v>
      </c>
      <c r="D489" s="13">
        <f>((+D490+D491))</f>
        <v>72945.240999999995</v>
      </c>
      <c r="E489" s="13"/>
      <c r="F489" s="13">
        <f>((+F490+F491))</f>
        <v>18116.644</v>
      </c>
    </row>
    <row r="490" spans="1:6" x14ac:dyDescent="0.25">
      <c r="A490" s="26"/>
      <c r="B490" s="15" t="s">
        <v>6</v>
      </c>
      <c r="C490" s="16">
        <v>130246.63499999999</v>
      </c>
      <c r="D490" s="16">
        <v>72945.240999999995</v>
      </c>
      <c r="E490" s="16"/>
      <c r="F490" s="16">
        <v>18116.644</v>
      </c>
    </row>
    <row r="491" spans="1:6" x14ac:dyDescent="0.25">
      <c r="A491" s="26"/>
      <c r="B491" s="15" t="s">
        <v>7</v>
      </c>
      <c r="C491" s="16">
        <v>0</v>
      </c>
      <c r="D491" s="16">
        <v>0</v>
      </c>
      <c r="E491" s="16"/>
      <c r="F491" s="16">
        <v>0</v>
      </c>
    </row>
    <row r="492" spans="1:6" x14ac:dyDescent="0.25">
      <c r="A492" s="27"/>
      <c r="B492" s="12" t="s">
        <v>161</v>
      </c>
      <c r="C492" s="13">
        <f>((+C493+C494))</f>
        <v>23840.5</v>
      </c>
      <c r="D492" s="13">
        <f>((+D493+D494))</f>
        <v>4009.8020000000001</v>
      </c>
      <c r="E492" s="13"/>
      <c r="F492" s="13">
        <f>((+F493+F494))</f>
        <v>3091.1779999999999</v>
      </c>
    </row>
    <row r="493" spans="1:6" x14ac:dyDescent="0.25">
      <c r="A493" s="26"/>
      <c r="B493" s="15" t="s">
        <v>6</v>
      </c>
      <c r="C493" s="16">
        <v>23840.5</v>
      </c>
      <c r="D493" s="16">
        <v>4009.8020000000001</v>
      </c>
      <c r="E493" s="16"/>
      <c r="F493" s="16">
        <v>3091.1779999999999</v>
      </c>
    </row>
    <row r="494" spans="1:6" x14ac:dyDescent="0.25">
      <c r="A494" s="26"/>
      <c r="B494" s="15" t="s">
        <v>7</v>
      </c>
      <c r="C494" s="16">
        <v>0</v>
      </c>
      <c r="D494" s="16">
        <v>0</v>
      </c>
      <c r="E494" s="16"/>
      <c r="F494" s="16">
        <v>0</v>
      </c>
    </row>
    <row r="495" spans="1:6" ht="22.5" x14ac:dyDescent="0.25">
      <c r="A495" s="27"/>
      <c r="B495" s="12" t="s">
        <v>162</v>
      </c>
      <c r="C495" s="13">
        <f>((+C496+C497))</f>
        <v>4903.3</v>
      </c>
      <c r="D495" s="13">
        <f>((+D496+D497))</f>
        <v>794.49704000000008</v>
      </c>
      <c r="E495" s="13"/>
      <c r="F495" s="13">
        <f>((+F496+F497))</f>
        <v>794.49704000000008</v>
      </c>
    </row>
    <row r="496" spans="1:6" x14ac:dyDescent="0.25">
      <c r="A496" s="26"/>
      <c r="B496" s="15" t="s">
        <v>6</v>
      </c>
      <c r="C496" s="16">
        <v>4903.3</v>
      </c>
      <c r="D496" s="16">
        <v>794.49704000000008</v>
      </c>
      <c r="E496" s="16"/>
      <c r="F496" s="16">
        <v>794.49704000000008</v>
      </c>
    </row>
    <row r="497" spans="1:6" x14ac:dyDescent="0.25">
      <c r="A497" s="26"/>
      <c r="B497" s="15" t="s">
        <v>7</v>
      </c>
      <c r="C497" s="16">
        <v>0</v>
      </c>
      <c r="D497" s="16">
        <v>0</v>
      </c>
      <c r="E497" s="16"/>
      <c r="F497" s="16">
        <v>0</v>
      </c>
    </row>
    <row r="498" spans="1:6" x14ac:dyDescent="0.25">
      <c r="A498" s="27"/>
      <c r="B498" s="12" t="s">
        <v>233</v>
      </c>
      <c r="C498" s="13">
        <f>((+C499+C500))</f>
        <v>36223.557999999997</v>
      </c>
      <c r="D498" s="13">
        <f>((+D499+D500))</f>
        <v>3329.1316400000005</v>
      </c>
      <c r="E498" s="13"/>
      <c r="F498" s="13">
        <f>((+F499+F500))</f>
        <v>3329.1316400000005</v>
      </c>
    </row>
    <row r="499" spans="1:6" x14ac:dyDescent="0.25">
      <c r="A499" s="26"/>
      <c r="B499" s="15" t="s">
        <v>6</v>
      </c>
      <c r="C499" s="16">
        <v>36223.557999999997</v>
      </c>
      <c r="D499" s="16">
        <v>3329.1316400000005</v>
      </c>
      <c r="E499" s="16"/>
      <c r="F499" s="16">
        <v>3329.1316400000005</v>
      </c>
    </row>
    <row r="500" spans="1:6" x14ac:dyDescent="0.25">
      <c r="A500" s="26"/>
      <c r="B500" s="15" t="s">
        <v>7</v>
      </c>
      <c r="C500" s="16">
        <v>0</v>
      </c>
      <c r="D500" s="16">
        <v>0</v>
      </c>
      <c r="E500" s="16"/>
      <c r="F500" s="16">
        <v>0</v>
      </c>
    </row>
    <row r="501" spans="1:6" x14ac:dyDescent="0.25">
      <c r="A501" s="28" t="s">
        <v>163</v>
      </c>
      <c r="B501" s="9"/>
      <c r="C501" s="10">
        <f>+C502+C505+C508+C511+C514+C517</f>
        <v>3270549.6812700001</v>
      </c>
      <c r="D501" s="10">
        <f t="shared" ref="D501:F501" si="19">+D502+D505+D508+D511+D514+D517</f>
        <v>918286.54457999999</v>
      </c>
      <c r="E501" s="10"/>
      <c r="F501" s="10">
        <f t="shared" si="19"/>
        <v>105730.87329000002</v>
      </c>
    </row>
    <row r="502" spans="1:6" x14ac:dyDescent="0.25">
      <c r="A502" s="27"/>
      <c r="B502" s="12" t="s">
        <v>11</v>
      </c>
      <c r="C502" s="13">
        <f>((+C503+C504))</f>
        <v>12272.405000000001</v>
      </c>
      <c r="D502" s="13">
        <f>((+D503+D504))</f>
        <v>3122.7883299999999</v>
      </c>
      <c r="E502" s="13"/>
      <c r="F502" s="13">
        <f>((+F503+F504))</f>
        <v>3082.9360600000009</v>
      </c>
    </row>
    <row r="503" spans="1:6" x14ac:dyDescent="0.25">
      <c r="A503" s="26"/>
      <c r="B503" s="15" t="s">
        <v>6</v>
      </c>
      <c r="C503" s="31">
        <v>12272.405000000001</v>
      </c>
      <c r="D503" s="31">
        <v>3122.7883299999999</v>
      </c>
      <c r="E503" s="31"/>
      <c r="F503" s="31">
        <v>3082.9360600000009</v>
      </c>
    </row>
    <row r="504" spans="1:6" x14ac:dyDescent="0.25">
      <c r="A504" s="26"/>
      <c r="B504" s="15" t="s">
        <v>7</v>
      </c>
      <c r="C504" s="31">
        <v>0</v>
      </c>
      <c r="D504" s="31">
        <v>0</v>
      </c>
      <c r="E504" s="31"/>
      <c r="F504" s="31">
        <v>0</v>
      </c>
    </row>
    <row r="505" spans="1:6" x14ac:dyDescent="0.25">
      <c r="A505" s="27"/>
      <c r="B505" s="12" t="s">
        <v>164</v>
      </c>
      <c r="C505" s="13">
        <f>((+C506+C507))</f>
        <v>729</v>
      </c>
      <c r="D505" s="13">
        <f>((+D506+D507))</f>
        <v>729</v>
      </c>
      <c r="E505" s="13"/>
      <c r="F505" s="13">
        <f>((+F506+F507))</f>
        <v>0</v>
      </c>
    </row>
    <row r="506" spans="1:6" x14ac:dyDescent="0.25">
      <c r="A506" s="26"/>
      <c r="B506" s="15" t="s">
        <v>6</v>
      </c>
      <c r="C506" s="31">
        <v>729</v>
      </c>
      <c r="D506" s="31">
        <v>729</v>
      </c>
      <c r="E506" s="31"/>
      <c r="F506" s="31">
        <v>0</v>
      </c>
    </row>
    <row r="507" spans="1:6" x14ac:dyDescent="0.25">
      <c r="A507" s="26"/>
      <c r="B507" s="15" t="s">
        <v>7</v>
      </c>
      <c r="C507" s="31">
        <v>0</v>
      </c>
      <c r="D507" s="31">
        <v>0</v>
      </c>
      <c r="E507" s="31"/>
      <c r="F507" s="31">
        <v>0</v>
      </c>
    </row>
    <row r="508" spans="1:6" x14ac:dyDescent="0.25">
      <c r="A508" s="27"/>
      <c r="B508" s="12" t="s">
        <v>165</v>
      </c>
      <c r="C508" s="13">
        <f>((+C509+C510))</f>
        <v>3239035.0762700001</v>
      </c>
      <c r="D508" s="13">
        <f>((+D509+D510))</f>
        <v>907586.17625000002</v>
      </c>
      <c r="E508" s="13"/>
      <c r="F508" s="13">
        <f>((+F509+F510))</f>
        <v>98041.575230000002</v>
      </c>
    </row>
    <row r="509" spans="1:6" x14ac:dyDescent="0.25">
      <c r="A509" s="26"/>
      <c r="B509" s="15" t="s">
        <v>6</v>
      </c>
      <c r="C509" s="31">
        <v>3239035.0762700001</v>
      </c>
      <c r="D509" s="31">
        <v>907586.17625000002</v>
      </c>
      <c r="E509" s="31"/>
      <c r="F509" s="31">
        <v>98041.575230000002</v>
      </c>
    </row>
    <row r="510" spans="1:6" x14ac:dyDescent="0.25">
      <c r="A510" s="26"/>
      <c r="B510" s="15" t="s">
        <v>7</v>
      </c>
      <c r="C510" s="31">
        <v>0</v>
      </c>
      <c r="D510" s="31">
        <v>0</v>
      </c>
      <c r="E510" s="31"/>
      <c r="F510" s="31">
        <v>0</v>
      </c>
    </row>
    <row r="511" spans="1:6" x14ac:dyDescent="0.25">
      <c r="A511" s="27"/>
      <c r="B511" s="12" t="s">
        <v>166</v>
      </c>
      <c r="C511" s="13">
        <f>((+C512+C513))</f>
        <v>15394</v>
      </c>
      <c r="D511" s="13">
        <f>((+D512+D513))</f>
        <v>5741.6</v>
      </c>
      <c r="E511" s="13"/>
      <c r="F511" s="13">
        <f>((+F512+F513))</f>
        <v>4096.8</v>
      </c>
    </row>
    <row r="512" spans="1:6" x14ac:dyDescent="0.25">
      <c r="A512" s="26"/>
      <c r="B512" s="15" t="s">
        <v>6</v>
      </c>
      <c r="C512" s="31">
        <v>15394</v>
      </c>
      <c r="D512" s="31">
        <v>5741.6</v>
      </c>
      <c r="E512" s="31"/>
      <c r="F512" s="31">
        <v>4096.8</v>
      </c>
    </row>
    <row r="513" spans="1:6" x14ac:dyDescent="0.25">
      <c r="A513" s="26"/>
      <c r="B513" s="15" t="s">
        <v>7</v>
      </c>
      <c r="C513" s="31">
        <v>0</v>
      </c>
      <c r="D513" s="31">
        <v>0</v>
      </c>
      <c r="E513" s="31"/>
      <c r="F513" s="31">
        <v>0</v>
      </c>
    </row>
    <row r="514" spans="1:6" x14ac:dyDescent="0.25">
      <c r="A514" s="27"/>
      <c r="B514" s="12" t="s">
        <v>167</v>
      </c>
      <c r="C514" s="13">
        <f>((+C515+C516))</f>
        <v>1987</v>
      </c>
      <c r="D514" s="13">
        <f>((+D515+D516))</f>
        <v>639.08000000000004</v>
      </c>
      <c r="E514" s="13"/>
      <c r="F514" s="13">
        <f>((+F515+F516))</f>
        <v>239.262</v>
      </c>
    </row>
    <row r="515" spans="1:6" x14ac:dyDescent="0.25">
      <c r="A515" s="26"/>
      <c r="B515" s="15" t="s">
        <v>6</v>
      </c>
      <c r="C515" s="31">
        <v>1987</v>
      </c>
      <c r="D515" s="31">
        <v>639.08000000000004</v>
      </c>
      <c r="E515" s="31"/>
      <c r="F515" s="31">
        <v>239.262</v>
      </c>
    </row>
    <row r="516" spans="1:6" x14ac:dyDescent="0.25">
      <c r="A516" s="26"/>
      <c r="B516" s="15" t="s">
        <v>7</v>
      </c>
      <c r="C516" s="31">
        <v>0</v>
      </c>
      <c r="D516" s="31">
        <v>0</v>
      </c>
      <c r="E516" s="31"/>
      <c r="F516" s="31">
        <v>0</v>
      </c>
    </row>
    <row r="517" spans="1:6" x14ac:dyDescent="0.25">
      <c r="A517" s="27"/>
      <c r="B517" s="12" t="s">
        <v>168</v>
      </c>
      <c r="C517" s="13">
        <f>((+C518+C519))</f>
        <v>1132.2</v>
      </c>
      <c r="D517" s="13">
        <f>((+D518+D519))</f>
        <v>467.9</v>
      </c>
      <c r="E517" s="13"/>
      <c r="F517" s="13">
        <f>((+F518+F519))</f>
        <v>270.3</v>
      </c>
    </row>
    <row r="518" spans="1:6" x14ac:dyDescent="0.25">
      <c r="A518" s="26"/>
      <c r="B518" s="15" t="s">
        <v>6</v>
      </c>
      <c r="C518" s="20">
        <v>1132.2</v>
      </c>
      <c r="D518" s="20">
        <v>467.9</v>
      </c>
      <c r="E518" s="20"/>
      <c r="F518" s="20">
        <v>270.3</v>
      </c>
    </row>
    <row r="519" spans="1:6" x14ac:dyDescent="0.25">
      <c r="A519" s="26"/>
      <c r="B519" s="15" t="s">
        <v>7</v>
      </c>
      <c r="C519" s="20">
        <v>0</v>
      </c>
      <c r="D519" s="20">
        <v>0</v>
      </c>
      <c r="E519" s="20"/>
      <c r="F519" s="20">
        <v>0</v>
      </c>
    </row>
    <row r="520" spans="1:6" x14ac:dyDescent="0.25">
      <c r="A520" s="28" t="s">
        <v>244</v>
      </c>
      <c r="B520" s="9"/>
      <c r="C520" s="10">
        <f>+C521</f>
        <v>905968.738213</v>
      </c>
      <c r="D520" s="10">
        <f t="shared" ref="D520:F520" si="20">+D521</f>
        <v>322483.93747</v>
      </c>
      <c r="E520" s="10"/>
      <c r="F520" s="10">
        <f t="shared" si="20"/>
        <v>276607.61800000002</v>
      </c>
    </row>
    <row r="521" spans="1:6" x14ac:dyDescent="0.25">
      <c r="A521" s="27"/>
      <c r="B521" s="12" t="s">
        <v>11</v>
      </c>
      <c r="C521" s="13">
        <f>((+C522+C523))</f>
        <v>905968.738213</v>
      </c>
      <c r="D521" s="13">
        <f>((+D522+D523))</f>
        <v>322483.93747</v>
      </c>
      <c r="E521" s="13"/>
      <c r="F521" s="13">
        <f>((+F522+F523))</f>
        <v>276607.61800000002</v>
      </c>
    </row>
    <row r="522" spans="1:6" x14ac:dyDescent="0.25">
      <c r="A522" s="26"/>
      <c r="B522" s="15" t="s">
        <v>6</v>
      </c>
      <c r="C522" s="16">
        <v>905968.738213</v>
      </c>
      <c r="D522" s="16">
        <v>322483.93747</v>
      </c>
      <c r="E522" s="16"/>
      <c r="F522" s="16">
        <v>276607.61800000002</v>
      </c>
    </row>
    <row r="523" spans="1:6" x14ac:dyDescent="0.25">
      <c r="A523" s="26"/>
      <c r="B523" s="15" t="s">
        <v>7</v>
      </c>
      <c r="C523" s="16">
        <v>0</v>
      </c>
      <c r="D523" s="16">
        <v>0</v>
      </c>
      <c r="E523" s="16"/>
      <c r="F523" s="16">
        <v>0</v>
      </c>
    </row>
    <row r="524" spans="1:6" ht="28.5" customHeight="1" x14ac:dyDescent="0.25">
      <c r="A524" s="41" t="s">
        <v>169</v>
      </c>
      <c r="B524" s="41"/>
      <c r="C524" s="19">
        <f>+C525</f>
        <v>379791.26614000002</v>
      </c>
      <c r="D524" s="19">
        <f t="shared" ref="D524:F524" si="21">+D525</f>
        <v>17108.80168</v>
      </c>
      <c r="E524" s="19"/>
      <c r="F524" s="19">
        <f t="shared" si="21"/>
        <v>13438.712780000002</v>
      </c>
    </row>
    <row r="525" spans="1:6" x14ac:dyDescent="0.25">
      <c r="A525" s="27"/>
      <c r="B525" s="12" t="s">
        <v>11</v>
      </c>
      <c r="C525" s="13">
        <f>((+C526+C527))</f>
        <v>379791.26614000002</v>
      </c>
      <c r="D525" s="13">
        <f>((+D526+D527))</f>
        <v>17108.80168</v>
      </c>
      <c r="E525" s="13"/>
      <c r="F525" s="13">
        <f>((+F526+F527))</f>
        <v>13438.712780000002</v>
      </c>
    </row>
    <row r="526" spans="1:6" x14ac:dyDescent="0.25">
      <c r="A526" s="26"/>
      <c r="B526" s="15" t="s">
        <v>6</v>
      </c>
      <c r="C526" s="16">
        <v>379791.26614000002</v>
      </c>
      <c r="D526" s="16">
        <v>17108.80168</v>
      </c>
      <c r="E526" s="16"/>
      <c r="F526" s="16">
        <v>13438.712780000002</v>
      </c>
    </row>
    <row r="527" spans="1:6" x14ac:dyDescent="0.25">
      <c r="A527" s="26"/>
      <c r="B527" s="15" t="s">
        <v>7</v>
      </c>
      <c r="C527" s="16">
        <v>0</v>
      </c>
      <c r="D527" s="16">
        <v>0</v>
      </c>
      <c r="E527" s="16"/>
      <c r="F527" s="16">
        <v>0</v>
      </c>
    </row>
    <row r="528" spans="1:6" x14ac:dyDescent="0.25">
      <c r="A528" s="32" t="s">
        <v>170</v>
      </c>
      <c r="B528" s="18"/>
      <c r="C528" s="19">
        <f>+C529</f>
        <v>96444.5</v>
      </c>
      <c r="D528" s="19">
        <f t="shared" ref="D528:F528" si="22">+D529</f>
        <v>31259.355159999996</v>
      </c>
      <c r="E528" s="19"/>
      <c r="F528" s="19">
        <f t="shared" si="22"/>
        <v>24838.33311</v>
      </c>
    </row>
    <row r="529" spans="1:6" x14ac:dyDescent="0.25">
      <c r="A529" s="27"/>
      <c r="B529" s="12" t="s">
        <v>11</v>
      </c>
      <c r="C529" s="13">
        <f>((+C530+C531))</f>
        <v>96444.5</v>
      </c>
      <c r="D529" s="13">
        <f>((+D530+D531))</f>
        <v>31259.355159999996</v>
      </c>
      <c r="E529" s="13"/>
      <c r="F529" s="13">
        <f>((+F530+F531))</f>
        <v>24838.33311</v>
      </c>
    </row>
    <row r="530" spans="1:6" x14ac:dyDescent="0.25">
      <c r="A530" s="26"/>
      <c r="B530" s="15" t="s">
        <v>6</v>
      </c>
      <c r="C530" s="16">
        <v>88396</v>
      </c>
      <c r="D530" s="16">
        <v>29231.944159999995</v>
      </c>
      <c r="E530" s="16"/>
      <c r="F530" s="16">
        <v>24838.33311</v>
      </c>
    </row>
    <row r="531" spans="1:6" x14ac:dyDescent="0.25">
      <c r="A531" s="26"/>
      <c r="B531" s="15" t="s">
        <v>7</v>
      </c>
      <c r="C531" s="16">
        <v>8048.5</v>
      </c>
      <c r="D531" s="16">
        <v>2027.4110000000001</v>
      </c>
      <c r="E531" s="16"/>
      <c r="F531" s="16">
        <v>0</v>
      </c>
    </row>
    <row r="532" spans="1:6" x14ac:dyDescent="0.25">
      <c r="A532" s="28" t="s">
        <v>171</v>
      </c>
      <c r="B532" s="9"/>
      <c r="C532" s="10">
        <f>+C533</f>
        <v>22457.5</v>
      </c>
      <c r="D532" s="10">
        <f t="shared" ref="D532" si="23">+D533</f>
        <v>5995.711220000001</v>
      </c>
      <c r="E532" s="10"/>
      <c r="F532" s="10">
        <f>+F533</f>
        <v>5856.2454100000004</v>
      </c>
    </row>
    <row r="533" spans="1:6" x14ac:dyDescent="0.25">
      <c r="A533" s="27"/>
      <c r="B533" s="12" t="s">
        <v>11</v>
      </c>
      <c r="C533" s="13">
        <f>((+C534+C535))</f>
        <v>22457.5</v>
      </c>
      <c r="D533" s="13">
        <f>((+D534+D535))</f>
        <v>5995.711220000001</v>
      </c>
      <c r="E533" s="13"/>
      <c r="F533" s="13">
        <f>((+F534+F535))</f>
        <v>5856.2454100000004</v>
      </c>
    </row>
    <row r="534" spans="1:6" x14ac:dyDescent="0.25">
      <c r="A534" s="26"/>
      <c r="B534" s="15" t="s">
        <v>6</v>
      </c>
      <c r="C534" s="16">
        <v>22457.5</v>
      </c>
      <c r="D534" s="16">
        <v>5995.711220000001</v>
      </c>
      <c r="E534" s="16"/>
      <c r="F534" s="16">
        <v>5856.2454100000004</v>
      </c>
    </row>
    <row r="535" spans="1:6" x14ac:dyDescent="0.25">
      <c r="A535" s="26"/>
      <c r="B535" s="15" t="s">
        <v>7</v>
      </c>
      <c r="C535" s="16">
        <v>0</v>
      </c>
      <c r="D535" s="16">
        <v>0</v>
      </c>
      <c r="E535" s="16"/>
      <c r="F535" s="16">
        <v>0</v>
      </c>
    </row>
    <row r="536" spans="1:6" x14ac:dyDescent="0.25">
      <c r="A536" s="28" t="s">
        <v>245</v>
      </c>
      <c r="B536" s="9"/>
      <c r="C536" s="10">
        <f>+C537</f>
        <v>92495.149529999937</v>
      </c>
      <c r="D536" s="10">
        <f t="shared" ref="D536:F536" si="24">+D537</f>
        <v>9027.1734100000103</v>
      </c>
      <c r="E536" s="10"/>
      <c r="F536" s="10">
        <f t="shared" si="24"/>
        <v>4476.543020000001</v>
      </c>
    </row>
    <row r="537" spans="1:6" x14ac:dyDescent="0.25">
      <c r="A537" s="27"/>
      <c r="B537" s="12" t="s">
        <v>11</v>
      </c>
      <c r="C537" s="13">
        <f>((+C538+C539))</f>
        <v>92495.149529999937</v>
      </c>
      <c r="D537" s="13">
        <f>((+D538+D539))</f>
        <v>9027.1734100000103</v>
      </c>
      <c r="E537" s="13"/>
      <c r="F537" s="13">
        <f>((+F538+F539))</f>
        <v>4476.543020000001</v>
      </c>
    </row>
    <row r="538" spans="1:6" x14ac:dyDescent="0.25">
      <c r="A538" s="26"/>
      <c r="B538" s="15" t="s">
        <v>6</v>
      </c>
      <c r="C538" s="16">
        <v>92495.149529999937</v>
      </c>
      <c r="D538" s="16">
        <v>9027.1734100000103</v>
      </c>
      <c r="E538" s="16"/>
      <c r="F538" s="16">
        <v>4476.543020000001</v>
      </c>
    </row>
    <row r="539" spans="1:6" x14ac:dyDescent="0.25">
      <c r="A539" s="26"/>
      <c r="B539" s="15" t="s">
        <v>7</v>
      </c>
      <c r="C539" s="16">
        <v>0</v>
      </c>
      <c r="D539" s="16">
        <v>0</v>
      </c>
      <c r="E539" s="16"/>
      <c r="F539" s="16">
        <v>0</v>
      </c>
    </row>
    <row r="540" spans="1:6" x14ac:dyDescent="0.25">
      <c r="A540" s="32" t="s">
        <v>172</v>
      </c>
      <c r="B540" s="18"/>
      <c r="C540" s="19">
        <f>+C541</f>
        <v>122171.89599999999</v>
      </c>
      <c r="D540" s="19">
        <f t="shared" ref="D540:F540" si="25">+D541</f>
        <v>14513.63257</v>
      </c>
      <c r="E540" s="19"/>
      <c r="F540" s="19">
        <f t="shared" si="25"/>
        <v>7983.8860000000004</v>
      </c>
    </row>
    <row r="541" spans="1:6" x14ac:dyDescent="0.25">
      <c r="A541" s="27"/>
      <c r="B541" s="12" t="s">
        <v>11</v>
      </c>
      <c r="C541" s="13">
        <f>((+C542+C543))</f>
        <v>122171.89599999999</v>
      </c>
      <c r="D541" s="13">
        <f>((+D542+D543))</f>
        <v>14513.63257</v>
      </c>
      <c r="E541" s="13"/>
      <c r="F541" s="13">
        <f>((+F542+F543))</f>
        <v>7983.8860000000004</v>
      </c>
    </row>
    <row r="542" spans="1:6" x14ac:dyDescent="0.25">
      <c r="A542" s="26"/>
      <c r="B542" s="15" t="s">
        <v>6</v>
      </c>
      <c r="C542" s="16">
        <v>122171.89599999999</v>
      </c>
      <c r="D542" s="16">
        <v>14513.63257</v>
      </c>
      <c r="E542" s="16"/>
      <c r="F542" s="16">
        <v>7983.8860000000004</v>
      </c>
    </row>
    <row r="543" spans="1:6" x14ac:dyDescent="0.25">
      <c r="A543" s="26"/>
      <c r="B543" s="15" t="s">
        <v>7</v>
      </c>
      <c r="C543" s="16">
        <v>0</v>
      </c>
      <c r="D543" s="16">
        <v>0</v>
      </c>
      <c r="E543" s="16"/>
      <c r="F543" s="16">
        <v>0</v>
      </c>
    </row>
    <row r="544" spans="1:6" x14ac:dyDescent="0.25">
      <c r="A544" s="32" t="s">
        <v>173</v>
      </c>
      <c r="B544" s="18"/>
      <c r="C544" s="19">
        <f>+C545</f>
        <v>9978.2999999999993</v>
      </c>
      <c r="D544" s="19">
        <f t="shared" ref="D544:F544" si="26">+D545</f>
        <v>2548.6570484999997</v>
      </c>
      <c r="E544" s="19"/>
      <c r="F544" s="19">
        <f t="shared" si="26"/>
        <v>1742.3859210000001</v>
      </c>
    </row>
    <row r="545" spans="1:6" x14ac:dyDescent="0.25">
      <c r="A545" s="27"/>
      <c r="B545" s="12" t="s">
        <v>11</v>
      </c>
      <c r="C545" s="13">
        <f>((+C546+C547))</f>
        <v>9978.2999999999993</v>
      </c>
      <c r="D545" s="13">
        <f>((+D546+D547))</f>
        <v>2548.6570484999997</v>
      </c>
      <c r="E545" s="13"/>
      <c r="F545" s="13">
        <f>((+F546+F547))</f>
        <v>1742.3859210000001</v>
      </c>
    </row>
    <row r="546" spans="1:6" x14ac:dyDescent="0.25">
      <c r="A546" s="26"/>
      <c r="B546" s="15" t="s">
        <v>6</v>
      </c>
      <c r="C546" s="16">
        <v>9978.2999999999993</v>
      </c>
      <c r="D546" s="16">
        <v>2548.6570484999997</v>
      </c>
      <c r="E546" s="16"/>
      <c r="F546" s="16">
        <v>1742.3859210000001</v>
      </c>
    </row>
    <row r="547" spans="1:6" x14ac:dyDescent="0.25">
      <c r="A547" s="26"/>
      <c r="B547" s="15" t="s">
        <v>7</v>
      </c>
      <c r="C547" s="16">
        <v>0</v>
      </c>
      <c r="D547" s="16">
        <v>0</v>
      </c>
      <c r="E547" s="16"/>
      <c r="F547" s="16">
        <v>0</v>
      </c>
    </row>
    <row r="548" spans="1:6" x14ac:dyDescent="0.25">
      <c r="A548" s="28" t="s">
        <v>174</v>
      </c>
      <c r="B548" s="9"/>
      <c r="C548" s="10">
        <f>+C549+C552+C555+C558+C561+C564+C567+C570+C573+C576+C579+C582+C585+C588+C591+C594+C597+C600+C603+C606+C609+C612+C615+C618</f>
        <v>634623.30972166324</v>
      </c>
      <c r="D548" s="10">
        <f t="shared" ref="D548:F548" si="27">+D549+D552+D555+D558+D561+D564+D567+D570+D573+D576+D579+D582+D585+D588+D591+D594+D597+D600+D603+D606+D609+D612+D615+D618</f>
        <v>175642.98798896349</v>
      </c>
      <c r="E548" s="10"/>
      <c r="F548" s="10">
        <f t="shared" si="27"/>
        <v>70097.647614354384</v>
      </c>
    </row>
    <row r="549" spans="1:6" x14ac:dyDescent="0.25">
      <c r="A549" s="27"/>
      <c r="B549" s="12" t="s">
        <v>175</v>
      </c>
      <c r="C549" s="13">
        <f>((+C550+C551))</f>
        <v>1258.7862700000001</v>
      </c>
      <c r="D549" s="13">
        <f>((+D550+D551))</f>
        <v>349.53368999999998</v>
      </c>
      <c r="E549" s="13"/>
      <c r="F549" s="13">
        <f>((+F550+F551))</f>
        <v>217.22260999999997</v>
      </c>
    </row>
    <row r="550" spans="1:6" x14ac:dyDescent="0.25">
      <c r="A550" s="26"/>
      <c r="B550" s="15" t="s">
        <v>6</v>
      </c>
      <c r="C550" s="16">
        <v>1258.7862700000001</v>
      </c>
      <c r="D550" s="16">
        <v>349.53368999999998</v>
      </c>
      <c r="E550" s="16"/>
      <c r="F550" s="16">
        <v>217.22260999999997</v>
      </c>
    </row>
    <row r="551" spans="1:6" x14ac:dyDescent="0.25">
      <c r="A551" s="26"/>
      <c r="B551" s="15" t="s">
        <v>7</v>
      </c>
      <c r="C551" s="16">
        <v>0</v>
      </c>
      <c r="D551" s="16">
        <v>0</v>
      </c>
      <c r="E551" s="16"/>
      <c r="F551" s="16">
        <v>0</v>
      </c>
    </row>
    <row r="552" spans="1:6" x14ac:dyDescent="0.25">
      <c r="A552" s="27"/>
      <c r="B552" s="12" t="s">
        <v>176</v>
      </c>
      <c r="C552" s="13">
        <f>((+C553+C554))</f>
        <v>14520.456019599997</v>
      </c>
      <c r="D552" s="13">
        <f>((+D553+D554))</f>
        <v>5598.5849696000005</v>
      </c>
      <c r="E552" s="13"/>
      <c r="F552" s="13">
        <f>((+F553+F554))</f>
        <v>4213.6758595999991</v>
      </c>
    </row>
    <row r="553" spans="1:6" x14ac:dyDescent="0.25">
      <c r="A553" s="26"/>
      <c r="B553" s="15" t="s">
        <v>6</v>
      </c>
      <c r="C553" s="16">
        <v>14520.456019599997</v>
      </c>
      <c r="D553" s="16">
        <v>5598.5849696000005</v>
      </c>
      <c r="E553" s="16"/>
      <c r="F553" s="16">
        <v>4213.6758595999991</v>
      </c>
    </row>
    <row r="554" spans="1:6" x14ac:dyDescent="0.25">
      <c r="A554" s="26"/>
      <c r="B554" s="15" t="s">
        <v>7</v>
      </c>
      <c r="C554" s="16">
        <v>0</v>
      </c>
      <c r="D554" s="16">
        <v>0</v>
      </c>
      <c r="E554" s="16"/>
      <c r="F554" s="16">
        <v>0</v>
      </c>
    </row>
    <row r="555" spans="1:6" x14ac:dyDescent="0.25">
      <c r="A555" s="27"/>
      <c r="B555" s="12" t="s">
        <v>177</v>
      </c>
      <c r="C555" s="13">
        <f>((+C556+C557))</f>
        <v>78971.273349999989</v>
      </c>
      <c r="D555" s="13">
        <f>((+D556+D557))</f>
        <v>22909.043600000001</v>
      </c>
      <c r="E555" s="13"/>
      <c r="F555" s="13">
        <f>((+F556+F557))</f>
        <v>16271.730210000002</v>
      </c>
    </row>
    <row r="556" spans="1:6" x14ac:dyDescent="0.25">
      <c r="A556" s="26"/>
      <c r="B556" s="15" t="s">
        <v>6</v>
      </c>
      <c r="C556" s="16">
        <v>78971.273349999989</v>
      </c>
      <c r="D556" s="16">
        <v>22909.043600000001</v>
      </c>
      <c r="E556" s="16"/>
      <c r="F556" s="16">
        <v>16271.730210000002</v>
      </c>
    </row>
    <row r="557" spans="1:6" x14ac:dyDescent="0.25">
      <c r="A557" s="26"/>
      <c r="B557" s="15" t="s">
        <v>7</v>
      </c>
      <c r="C557" s="16">
        <v>0</v>
      </c>
      <c r="D557" s="16">
        <v>0</v>
      </c>
      <c r="E557" s="16"/>
      <c r="F557" s="16">
        <v>0</v>
      </c>
    </row>
    <row r="558" spans="1:6" x14ac:dyDescent="0.25">
      <c r="A558" s="27"/>
      <c r="B558" s="12" t="s">
        <v>178</v>
      </c>
      <c r="C558" s="13">
        <f>((+C559+C560))</f>
        <v>300.48083000000003</v>
      </c>
      <c r="D558" s="13">
        <f>((+D559+D560))</f>
        <v>187.80051999999998</v>
      </c>
      <c r="E558" s="13"/>
      <c r="F558" s="13">
        <f>((+F559+F560))</f>
        <v>187.80051999999998</v>
      </c>
    </row>
    <row r="559" spans="1:6" x14ac:dyDescent="0.25">
      <c r="A559" s="26"/>
      <c r="B559" s="15" t="s">
        <v>6</v>
      </c>
      <c r="C559" s="16">
        <v>300.48083000000003</v>
      </c>
      <c r="D559" s="16">
        <v>187.80051999999998</v>
      </c>
      <c r="E559" s="16"/>
      <c r="F559" s="16">
        <v>187.80051999999998</v>
      </c>
    </row>
    <row r="560" spans="1:6" x14ac:dyDescent="0.25">
      <c r="A560" s="26"/>
      <c r="B560" s="15" t="s">
        <v>7</v>
      </c>
      <c r="C560" s="16">
        <v>0</v>
      </c>
      <c r="D560" s="16">
        <v>0</v>
      </c>
      <c r="E560" s="16"/>
      <c r="F560" s="16">
        <v>0</v>
      </c>
    </row>
    <row r="561" spans="1:6" x14ac:dyDescent="0.25">
      <c r="A561" s="27"/>
      <c r="B561" s="12" t="s">
        <v>179</v>
      </c>
      <c r="C561" s="13">
        <f>((+C562+C563))</f>
        <v>18885.449789999999</v>
      </c>
      <c r="D561" s="13">
        <f>((+D562+D563))</f>
        <v>6541.8764824999998</v>
      </c>
      <c r="E561" s="13"/>
      <c r="F561" s="13">
        <f>((+F562+F563))</f>
        <v>2809.3280399999999</v>
      </c>
    </row>
    <row r="562" spans="1:6" x14ac:dyDescent="0.25">
      <c r="A562" s="26"/>
      <c r="B562" s="15" t="s">
        <v>6</v>
      </c>
      <c r="C562" s="16">
        <v>18885.449789999999</v>
      </c>
      <c r="D562" s="16">
        <v>6541.8764824999998</v>
      </c>
      <c r="E562" s="16"/>
      <c r="F562" s="16">
        <v>2809.3280399999999</v>
      </c>
    </row>
    <row r="563" spans="1:6" x14ac:dyDescent="0.25">
      <c r="A563" s="26"/>
      <c r="B563" s="15" t="s">
        <v>7</v>
      </c>
      <c r="C563" s="16">
        <v>0</v>
      </c>
      <c r="D563" s="16">
        <v>0</v>
      </c>
      <c r="E563" s="16"/>
      <c r="F563" s="16">
        <v>0</v>
      </c>
    </row>
    <row r="564" spans="1:6" x14ac:dyDescent="0.25">
      <c r="A564" s="27"/>
      <c r="B564" s="12" t="s">
        <v>180</v>
      </c>
      <c r="C564" s="13">
        <f>((+C565+C566))</f>
        <v>13948.125840000001</v>
      </c>
      <c r="D564" s="13">
        <f>((+D565+D566))</f>
        <v>4475.6690600000002</v>
      </c>
      <c r="E564" s="13"/>
      <c r="F564" s="13">
        <f>((+F565+F566))</f>
        <v>4475.6690600000002</v>
      </c>
    </row>
    <row r="565" spans="1:6" x14ac:dyDescent="0.25">
      <c r="A565" s="26"/>
      <c r="B565" s="15" t="s">
        <v>6</v>
      </c>
      <c r="C565" s="16">
        <v>13948.125840000001</v>
      </c>
      <c r="D565" s="16">
        <v>4475.6690600000002</v>
      </c>
      <c r="E565" s="16"/>
      <c r="F565" s="16">
        <v>4475.6690600000002</v>
      </c>
    </row>
    <row r="566" spans="1:6" x14ac:dyDescent="0.25">
      <c r="A566" s="26"/>
      <c r="B566" s="15" t="s">
        <v>7</v>
      </c>
      <c r="C566" s="16">
        <v>0</v>
      </c>
      <c r="D566" s="16">
        <v>0</v>
      </c>
      <c r="E566" s="16"/>
      <c r="F566" s="16">
        <v>0</v>
      </c>
    </row>
    <row r="567" spans="1:6" x14ac:dyDescent="0.25">
      <c r="A567" s="27"/>
      <c r="B567" s="12" t="s">
        <v>181</v>
      </c>
      <c r="C567" s="13">
        <f>((+C568+C569))</f>
        <v>315.31890000000004</v>
      </c>
      <c r="D567" s="13">
        <f>((+D568+D569))</f>
        <v>315.31890000000004</v>
      </c>
      <c r="E567" s="13"/>
      <c r="F567" s="13">
        <f>((+F568+F569))</f>
        <v>315.31890000000004</v>
      </c>
    </row>
    <row r="568" spans="1:6" x14ac:dyDescent="0.25">
      <c r="A568" s="26"/>
      <c r="B568" s="15" t="s">
        <v>6</v>
      </c>
      <c r="C568" s="16">
        <v>315.31890000000004</v>
      </c>
      <c r="D568" s="16">
        <v>315.31890000000004</v>
      </c>
      <c r="E568" s="16"/>
      <c r="F568" s="16">
        <v>315.31890000000004</v>
      </c>
    </row>
    <row r="569" spans="1:6" x14ac:dyDescent="0.25">
      <c r="A569" s="26"/>
      <c r="B569" s="15" t="s">
        <v>7</v>
      </c>
      <c r="C569" s="16">
        <v>0</v>
      </c>
      <c r="D569" s="16">
        <v>0</v>
      </c>
      <c r="E569" s="16"/>
      <c r="F569" s="16">
        <v>0</v>
      </c>
    </row>
    <row r="570" spans="1:6" ht="22.5" x14ac:dyDescent="0.25">
      <c r="A570" s="27"/>
      <c r="B570" s="12" t="s">
        <v>182</v>
      </c>
      <c r="C570" s="13">
        <f>((+C571+C572))</f>
        <v>7256.1542599999993</v>
      </c>
      <c r="D570" s="13">
        <f>((+D571+D572))</f>
        <v>5832.8901199999991</v>
      </c>
      <c r="E570" s="13"/>
      <c r="F570" s="13">
        <f>((+F571+F572))</f>
        <v>3627.39473</v>
      </c>
    </row>
    <row r="571" spans="1:6" x14ac:dyDescent="0.25">
      <c r="A571" s="26"/>
      <c r="B571" s="15" t="s">
        <v>6</v>
      </c>
      <c r="C571" s="16">
        <v>7256.1542599999993</v>
      </c>
      <c r="D571" s="16">
        <v>5832.8901199999991</v>
      </c>
      <c r="E571" s="16"/>
      <c r="F571" s="16">
        <v>3627.39473</v>
      </c>
    </row>
    <row r="572" spans="1:6" x14ac:dyDescent="0.25">
      <c r="A572" s="26"/>
      <c r="B572" s="15" t="s">
        <v>7</v>
      </c>
      <c r="C572" s="16">
        <v>0</v>
      </c>
      <c r="D572" s="16">
        <v>0</v>
      </c>
      <c r="E572" s="16"/>
      <c r="F572" s="16">
        <v>0</v>
      </c>
    </row>
    <row r="573" spans="1:6" x14ac:dyDescent="0.25">
      <c r="A573" s="27"/>
      <c r="B573" s="12" t="s">
        <v>183</v>
      </c>
      <c r="C573" s="13">
        <f>((+C574+C575))</f>
        <v>6721.7433118631316</v>
      </c>
      <c r="D573" s="13">
        <f>((+D574+D575))</f>
        <v>4198.6441447543766</v>
      </c>
      <c r="E573" s="13"/>
      <c r="F573" s="13">
        <f>((+F574+F575))</f>
        <v>4198.6441447543766</v>
      </c>
    </row>
    <row r="574" spans="1:6" x14ac:dyDescent="0.25">
      <c r="A574" s="26"/>
      <c r="B574" s="15" t="s">
        <v>6</v>
      </c>
      <c r="C574" s="16">
        <v>6721.7433118631316</v>
      </c>
      <c r="D574" s="16">
        <v>4198.6441447543766</v>
      </c>
      <c r="E574" s="16"/>
      <c r="F574" s="16">
        <v>4198.6441447543766</v>
      </c>
    </row>
    <row r="575" spans="1:6" x14ac:dyDescent="0.25">
      <c r="A575" s="26"/>
      <c r="B575" s="15" t="s">
        <v>7</v>
      </c>
      <c r="C575" s="16">
        <v>0</v>
      </c>
      <c r="D575" s="16">
        <v>0</v>
      </c>
      <c r="E575" s="16"/>
      <c r="F575" s="16">
        <v>0</v>
      </c>
    </row>
    <row r="576" spans="1:6" x14ac:dyDescent="0.25">
      <c r="A576" s="27"/>
      <c r="B576" s="12" t="s">
        <v>184</v>
      </c>
      <c r="C576" s="13">
        <f>((+C577+C578))</f>
        <v>9661.7627599999996</v>
      </c>
      <c r="D576" s="13">
        <f>((+D577+D578))</f>
        <v>3412.5854299999996</v>
      </c>
      <c r="E576" s="13"/>
      <c r="F576" s="13">
        <f>((+F577+F578))</f>
        <v>424.38675999999992</v>
      </c>
    </row>
    <row r="577" spans="1:6" x14ac:dyDescent="0.25">
      <c r="A577" s="26"/>
      <c r="B577" s="15" t="s">
        <v>6</v>
      </c>
      <c r="C577" s="16">
        <v>9661.7627599999996</v>
      </c>
      <c r="D577" s="16">
        <v>3412.5854299999996</v>
      </c>
      <c r="E577" s="16"/>
      <c r="F577" s="16">
        <v>424.38675999999992</v>
      </c>
    </row>
    <row r="578" spans="1:6" x14ac:dyDescent="0.25">
      <c r="A578" s="26"/>
      <c r="B578" s="15" t="s">
        <v>7</v>
      </c>
      <c r="C578" s="16">
        <v>0</v>
      </c>
      <c r="D578" s="16">
        <v>0</v>
      </c>
      <c r="E578" s="16"/>
      <c r="F578" s="16">
        <v>0</v>
      </c>
    </row>
    <row r="579" spans="1:6" x14ac:dyDescent="0.25">
      <c r="A579" s="27"/>
      <c r="B579" s="12" t="s">
        <v>185</v>
      </c>
      <c r="C579" s="13">
        <f>((+C580+C581))</f>
        <v>5254.52484</v>
      </c>
      <c r="D579" s="13">
        <f>((+D580+D581))</f>
        <v>1424.4961009090905</v>
      </c>
      <c r="E579" s="13"/>
      <c r="F579" s="13">
        <f>((+F580+F581))</f>
        <v>400.86683999999997</v>
      </c>
    </row>
    <row r="580" spans="1:6" x14ac:dyDescent="0.25">
      <c r="A580" s="26"/>
      <c r="B580" s="15" t="s">
        <v>6</v>
      </c>
      <c r="C580" s="16">
        <v>5254.52484</v>
      </c>
      <c r="D580" s="16">
        <v>1424.4961009090905</v>
      </c>
      <c r="E580" s="16"/>
      <c r="F580" s="16">
        <v>400.86683999999997</v>
      </c>
    </row>
    <row r="581" spans="1:6" x14ac:dyDescent="0.25">
      <c r="A581" s="26"/>
      <c r="B581" s="15" t="s">
        <v>7</v>
      </c>
      <c r="C581" s="16">
        <v>0</v>
      </c>
      <c r="D581" s="16">
        <v>0</v>
      </c>
      <c r="E581" s="16"/>
      <c r="F581" s="16">
        <v>0</v>
      </c>
    </row>
    <row r="582" spans="1:6" x14ac:dyDescent="0.25">
      <c r="A582" s="27"/>
      <c r="B582" s="12" t="s">
        <v>186</v>
      </c>
      <c r="C582" s="13">
        <f>((+C583+C584))</f>
        <v>6989.5094799999997</v>
      </c>
      <c r="D582" s="13">
        <f>((+D583+D584))</f>
        <v>2419.4720899999998</v>
      </c>
      <c r="E582" s="13"/>
      <c r="F582" s="13">
        <f>((+F583+F584))</f>
        <v>1904.30098</v>
      </c>
    </row>
    <row r="583" spans="1:6" x14ac:dyDescent="0.25">
      <c r="A583" s="26"/>
      <c r="B583" s="15" t="s">
        <v>6</v>
      </c>
      <c r="C583" s="16">
        <v>6989.5094799999997</v>
      </c>
      <c r="D583" s="16">
        <v>2419.4720899999998</v>
      </c>
      <c r="E583" s="16"/>
      <c r="F583" s="16">
        <v>1904.30098</v>
      </c>
    </row>
    <row r="584" spans="1:6" x14ac:dyDescent="0.25">
      <c r="A584" s="26"/>
      <c r="B584" s="15" t="s">
        <v>7</v>
      </c>
      <c r="C584" s="16">
        <v>0</v>
      </c>
      <c r="D584" s="16">
        <v>0</v>
      </c>
      <c r="E584" s="16"/>
      <c r="F584" s="16">
        <v>0</v>
      </c>
    </row>
    <row r="585" spans="1:6" x14ac:dyDescent="0.25">
      <c r="A585" s="27"/>
      <c r="B585" s="12" t="s">
        <v>187</v>
      </c>
      <c r="C585" s="13">
        <f>((+C586+C587))</f>
        <v>10558.499450000001</v>
      </c>
      <c r="D585" s="13">
        <f>((+D586+D587))</f>
        <v>5618.51019</v>
      </c>
      <c r="E585" s="13"/>
      <c r="F585" s="13">
        <f>((+F586+F587))</f>
        <v>4833.90362</v>
      </c>
    </row>
    <row r="586" spans="1:6" ht="15.75" x14ac:dyDescent="0.25">
      <c r="A586" s="26"/>
      <c r="B586" s="15" t="s">
        <v>6</v>
      </c>
      <c r="C586" s="16">
        <v>10558.499450000001</v>
      </c>
      <c r="D586" s="16">
        <v>5618.51019</v>
      </c>
      <c r="E586" s="33"/>
      <c r="F586" s="16">
        <v>4833.90362</v>
      </c>
    </row>
    <row r="587" spans="1:6" x14ac:dyDescent="0.25">
      <c r="A587" s="26"/>
      <c r="B587" s="15" t="s">
        <v>7</v>
      </c>
      <c r="C587" s="16">
        <v>0</v>
      </c>
      <c r="D587" s="16">
        <v>0</v>
      </c>
      <c r="E587" s="16"/>
      <c r="F587" s="16">
        <v>0</v>
      </c>
    </row>
    <row r="588" spans="1:6" x14ac:dyDescent="0.25">
      <c r="A588" s="27"/>
      <c r="B588" s="12" t="s">
        <v>188</v>
      </c>
      <c r="C588" s="13">
        <f>((+C589+C590))</f>
        <v>3921.9259999999999</v>
      </c>
      <c r="D588" s="13">
        <f>((+D589+D590))</f>
        <v>1392.9739999999999</v>
      </c>
      <c r="E588" s="13"/>
      <c r="F588" s="13">
        <f>((+F589+F590))</f>
        <v>575.71637999999996</v>
      </c>
    </row>
    <row r="589" spans="1:6" x14ac:dyDescent="0.25">
      <c r="A589" s="26"/>
      <c r="B589" s="15" t="s">
        <v>6</v>
      </c>
      <c r="C589" s="16">
        <v>3921.9259999999999</v>
      </c>
      <c r="D589" s="16">
        <v>1392.9739999999999</v>
      </c>
      <c r="E589" s="16"/>
      <c r="F589" s="16">
        <v>575.71637999999996</v>
      </c>
    </row>
    <row r="590" spans="1:6" x14ac:dyDescent="0.25">
      <c r="A590" s="26"/>
      <c r="B590" s="15" t="s">
        <v>7</v>
      </c>
      <c r="C590" s="16">
        <v>0</v>
      </c>
      <c r="D590" s="16">
        <v>0</v>
      </c>
      <c r="E590" s="16"/>
      <c r="F590" s="16">
        <v>0</v>
      </c>
    </row>
    <row r="591" spans="1:6" x14ac:dyDescent="0.25">
      <c r="A591" s="27"/>
      <c r="B591" s="12" t="s">
        <v>189</v>
      </c>
      <c r="C591" s="13">
        <f>((+C592+C593))</f>
        <v>112832.70686000001</v>
      </c>
      <c r="D591" s="13">
        <f>((+D592+D593))</f>
        <v>12164.28383</v>
      </c>
      <c r="E591" s="13"/>
      <c r="F591" s="13">
        <f>((+F592+F593))</f>
        <v>6811.2808499999992</v>
      </c>
    </row>
    <row r="592" spans="1:6" x14ac:dyDescent="0.25">
      <c r="A592" s="26"/>
      <c r="B592" s="15" t="s">
        <v>6</v>
      </c>
      <c r="C592" s="16">
        <v>112832.70686000001</v>
      </c>
      <c r="D592" s="16">
        <v>12164.28383</v>
      </c>
      <c r="E592" s="16"/>
      <c r="F592" s="16">
        <v>6811.2808499999992</v>
      </c>
    </row>
    <row r="593" spans="1:6" x14ac:dyDescent="0.25">
      <c r="A593" s="26"/>
      <c r="B593" s="15" t="s">
        <v>7</v>
      </c>
      <c r="C593" s="16">
        <v>0</v>
      </c>
      <c r="D593" s="16">
        <v>0</v>
      </c>
      <c r="E593" s="16"/>
      <c r="F593" s="16">
        <v>0</v>
      </c>
    </row>
    <row r="594" spans="1:6" x14ac:dyDescent="0.25">
      <c r="A594" s="27"/>
      <c r="B594" s="12" t="s">
        <v>190</v>
      </c>
      <c r="C594" s="13">
        <f>((+C595+C596))</f>
        <v>723.02200000000005</v>
      </c>
      <c r="D594" s="13">
        <f>((+D595+D596))</f>
        <v>137.72999999999999</v>
      </c>
      <c r="E594" s="13"/>
      <c r="F594" s="13">
        <f>((+F595+F596))</f>
        <v>137.72999999999999</v>
      </c>
    </row>
    <row r="595" spans="1:6" x14ac:dyDescent="0.25">
      <c r="A595" s="26"/>
      <c r="B595" s="15" t="s">
        <v>6</v>
      </c>
      <c r="C595" s="16">
        <v>723.02200000000005</v>
      </c>
      <c r="D595" s="16">
        <v>137.72999999999999</v>
      </c>
      <c r="E595" s="16"/>
      <c r="F595" s="16">
        <v>137.72999999999999</v>
      </c>
    </row>
    <row r="596" spans="1:6" x14ac:dyDescent="0.25">
      <c r="A596" s="26"/>
      <c r="B596" s="15" t="s">
        <v>7</v>
      </c>
      <c r="C596" s="16">
        <v>0</v>
      </c>
      <c r="D596" s="16">
        <v>0</v>
      </c>
      <c r="E596" s="16"/>
      <c r="F596" s="16">
        <v>0</v>
      </c>
    </row>
    <row r="597" spans="1:6" x14ac:dyDescent="0.25">
      <c r="A597" s="27"/>
      <c r="B597" s="12" t="s">
        <v>191</v>
      </c>
      <c r="C597" s="13">
        <f>((+C598+C599))</f>
        <v>304.49815000000001</v>
      </c>
      <c r="D597" s="13">
        <f>((+D598+D599))</f>
        <v>190.31134</v>
      </c>
      <c r="E597" s="13"/>
      <c r="F597" s="13">
        <f>((+F598+F599))</f>
        <v>190.31134</v>
      </c>
    </row>
    <row r="598" spans="1:6" x14ac:dyDescent="0.25">
      <c r="A598" s="26"/>
      <c r="B598" s="15" t="s">
        <v>6</v>
      </c>
      <c r="C598" s="16">
        <v>304.49815000000001</v>
      </c>
      <c r="D598" s="16">
        <v>190.31134</v>
      </c>
      <c r="E598" s="16"/>
      <c r="F598" s="16">
        <v>190.31134</v>
      </c>
    </row>
    <row r="599" spans="1:6" x14ac:dyDescent="0.25">
      <c r="A599" s="26"/>
      <c r="B599" s="15" t="s">
        <v>7</v>
      </c>
      <c r="C599" s="16">
        <v>0</v>
      </c>
      <c r="D599" s="16">
        <v>0</v>
      </c>
      <c r="E599" s="16"/>
      <c r="F599" s="16">
        <v>0</v>
      </c>
    </row>
    <row r="600" spans="1:6" x14ac:dyDescent="0.25">
      <c r="A600" s="27"/>
      <c r="B600" s="12" t="s">
        <v>192</v>
      </c>
      <c r="C600" s="13">
        <f>((+C601+C602))</f>
        <v>3411.6313500000001</v>
      </c>
      <c r="D600" s="13">
        <f>((+D601+D602))</f>
        <v>805.73682000000008</v>
      </c>
      <c r="E600" s="13"/>
      <c r="F600" s="13">
        <f>((+F601+F602))</f>
        <v>686.00162</v>
      </c>
    </row>
    <row r="601" spans="1:6" x14ac:dyDescent="0.25">
      <c r="A601" s="26"/>
      <c r="B601" s="15" t="s">
        <v>6</v>
      </c>
      <c r="C601" s="16">
        <v>3411.6313500000001</v>
      </c>
      <c r="D601" s="16">
        <v>805.73682000000008</v>
      </c>
      <c r="E601" s="16"/>
      <c r="F601" s="16">
        <v>686.00162</v>
      </c>
    </row>
    <row r="602" spans="1:6" x14ac:dyDescent="0.25">
      <c r="A602" s="26"/>
      <c r="B602" s="15" t="s">
        <v>7</v>
      </c>
      <c r="C602" s="16">
        <v>0</v>
      </c>
      <c r="D602" s="16">
        <v>0</v>
      </c>
      <c r="E602" s="16"/>
      <c r="F602" s="16">
        <v>0</v>
      </c>
    </row>
    <row r="603" spans="1:6" x14ac:dyDescent="0.25">
      <c r="A603" s="27"/>
      <c r="B603" s="12" t="s">
        <v>193</v>
      </c>
      <c r="C603" s="13">
        <f>((+C604+C605))</f>
        <v>8506.1984100000009</v>
      </c>
      <c r="D603" s="13">
        <f>((+D604+D605))</f>
        <v>2811.4133300000003</v>
      </c>
      <c r="E603" s="13"/>
      <c r="F603" s="13">
        <f>((+F604+F605))</f>
        <v>2765.4543300000005</v>
      </c>
    </row>
    <row r="604" spans="1:6" x14ac:dyDescent="0.25">
      <c r="A604" s="26"/>
      <c r="B604" s="15" t="s">
        <v>6</v>
      </c>
      <c r="C604" s="16">
        <v>8506.1984100000009</v>
      </c>
      <c r="D604" s="16">
        <v>2811.4133300000003</v>
      </c>
      <c r="E604" s="16"/>
      <c r="F604" s="16">
        <v>2765.4543300000005</v>
      </c>
    </row>
    <row r="605" spans="1:6" x14ac:dyDescent="0.25">
      <c r="A605" s="26"/>
      <c r="B605" s="15" t="s">
        <v>7</v>
      </c>
      <c r="C605" s="16">
        <v>0</v>
      </c>
      <c r="D605" s="16">
        <v>0</v>
      </c>
      <c r="E605" s="16"/>
      <c r="F605" s="16">
        <v>0</v>
      </c>
    </row>
    <row r="606" spans="1:6" x14ac:dyDescent="0.25">
      <c r="A606" s="27"/>
      <c r="B606" s="12" t="s">
        <v>194</v>
      </c>
      <c r="C606" s="13">
        <f>((+C607+C608))</f>
        <v>982.36080000000004</v>
      </c>
      <c r="D606" s="13">
        <f>((+D607+D608))</f>
        <v>134.30529999999999</v>
      </c>
      <c r="E606" s="13"/>
      <c r="F606" s="13">
        <f>((+F607+F608))</f>
        <v>0</v>
      </c>
    </row>
    <row r="607" spans="1:6" x14ac:dyDescent="0.25">
      <c r="A607" s="26"/>
      <c r="B607" s="15" t="s">
        <v>6</v>
      </c>
      <c r="C607" s="16">
        <v>982.36080000000004</v>
      </c>
      <c r="D607" s="16">
        <v>134.30529999999999</v>
      </c>
      <c r="E607" s="16"/>
      <c r="F607" s="16">
        <v>0</v>
      </c>
    </row>
    <row r="608" spans="1:6" x14ac:dyDescent="0.25">
      <c r="A608" s="26"/>
      <c r="B608" s="15" t="s">
        <v>7</v>
      </c>
      <c r="C608" s="16">
        <v>0</v>
      </c>
      <c r="D608" s="16">
        <v>0</v>
      </c>
      <c r="E608" s="16"/>
      <c r="F608" s="16">
        <v>0</v>
      </c>
    </row>
    <row r="609" spans="1:6" x14ac:dyDescent="0.25">
      <c r="A609" s="27"/>
      <c r="B609" s="12" t="s">
        <v>195</v>
      </c>
      <c r="C609" s="13">
        <f>((+C610+C611))</f>
        <v>3656.4206899999999</v>
      </c>
      <c r="D609" s="13">
        <f>((+D610+D611))</f>
        <v>914.10517000000004</v>
      </c>
      <c r="E609" s="13"/>
      <c r="F609" s="13">
        <f>((+F610+F611))</f>
        <v>914.10517000000004</v>
      </c>
    </row>
    <row r="610" spans="1:6" x14ac:dyDescent="0.25">
      <c r="A610" s="26"/>
      <c r="B610" s="15" t="s">
        <v>6</v>
      </c>
      <c r="C610" s="16">
        <v>3656.4206899999999</v>
      </c>
      <c r="D610" s="16">
        <v>914.10517000000004</v>
      </c>
      <c r="E610" s="16"/>
      <c r="F610" s="16">
        <v>914.10517000000004</v>
      </c>
    </row>
    <row r="611" spans="1:6" x14ac:dyDescent="0.25">
      <c r="A611" s="26"/>
      <c r="B611" s="15" t="s">
        <v>7</v>
      </c>
      <c r="C611" s="16">
        <v>0</v>
      </c>
      <c r="D611" s="16">
        <v>0</v>
      </c>
      <c r="E611" s="16"/>
      <c r="F611" s="16">
        <v>0</v>
      </c>
    </row>
    <row r="612" spans="1:6" x14ac:dyDescent="0.25">
      <c r="A612" s="27"/>
      <c r="B612" s="12" t="s">
        <v>196</v>
      </c>
      <c r="C612" s="13">
        <f>((+C613+C614))</f>
        <v>165.98208</v>
      </c>
      <c r="D612" s="13">
        <f>((+D613+D614))</f>
        <v>99.589250000000007</v>
      </c>
      <c r="E612" s="13"/>
      <c r="F612" s="13">
        <f>((+F613+F614))</f>
        <v>99.589250000000007</v>
      </c>
    </row>
    <row r="613" spans="1:6" x14ac:dyDescent="0.25">
      <c r="A613" s="26"/>
      <c r="B613" s="15" t="s">
        <v>6</v>
      </c>
      <c r="C613" s="16">
        <v>165.98208</v>
      </c>
      <c r="D613" s="16">
        <v>99.589250000000007</v>
      </c>
      <c r="E613" s="16"/>
      <c r="F613" s="16">
        <v>99.589250000000007</v>
      </c>
    </row>
    <row r="614" spans="1:6" x14ac:dyDescent="0.25">
      <c r="A614" s="26"/>
      <c r="B614" s="15" t="s">
        <v>7</v>
      </c>
      <c r="C614" s="16">
        <v>0</v>
      </c>
      <c r="D614" s="16">
        <v>0</v>
      </c>
      <c r="E614" s="16"/>
      <c r="F614" s="16">
        <v>0</v>
      </c>
    </row>
    <row r="615" spans="1:6" ht="22.5" x14ac:dyDescent="0.25">
      <c r="A615" s="27"/>
      <c r="B615" s="12" t="s">
        <v>197</v>
      </c>
      <c r="C615" s="13">
        <f>((+C616+C617))</f>
        <v>324655.14564020006</v>
      </c>
      <c r="D615" s="13">
        <f>((+D616+D617))</f>
        <v>93537.980111199984</v>
      </c>
      <c r="E615" s="13"/>
      <c r="F615" s="13">
        <f>((+F616+F617))</f>
        <v>13987.6612</v>
      </c>
    </row>
    <row r="616" spans="1:6" x14ac:dyDescent="0.25">
      <c r="A616" s="26"/>
      <c r="B616" s="15" t="s">
        <v>6</v>
      </c>
      <c r="C616" s="16">
        <v>324655.14564020006</v>
      </c>
      <c r="D616" s="16">
        <v>93537.980111199984</v>
      </c>
      <c r="E616" s="16"/>
      <c r="F616" s="16">
        <v>13987.6612</v>
      </c>
    </row>
    <row r="617" spans="1:6" x14ac:dyDescent="0.25">
      <c r="A617" s="26"/>
      <c r="B617" s="15" t="s">
        <v>7</v>
      </c>
      <c r="C617" s="16">
        <v>0</v>
      </c>
      <c r="D617" s="16">
        <v>0</v>
      </c>
      <c r="E617" s="16"/>
      <c r="F617" s="16">
        <v>0</v>
      </c>
    </row>
    <row r="618" spans="1:6" x14ac:dyDescent="0.25">
      <c r="A618" s="27"/>
      <c r="B618" s="12" t="s">
        <v>240</v>
      </c>
      <c r="C618" s="13">
        <f>((+C619+C620))</f>
        <v>821.33264000000008</v>
      </c>
      <c r="D618" s="13">
        <f>((+D619+D620))</f>
        <v>170.13353999999998</v>
      </c>
      <c r="E618" s="13"/>
      <c r="F618" s="13">
        <f>((+F619+F620))</f>
        <v>49.555199999999999</v>
      </c>
    </row>
    <row r="619" spans="1:6" x14ac:dyDescent="0.25">
      <c r="A619" s="26"/>
      <c r="B619" s="15" t="s">
        <v>6</v>
      </c>
      <c r="C619" s="16">
        <v>821.33264000000008</v>
      </c>
      <c r="D619" s="16">
        <v>170.13353999999998</v>
      </c>
      <c r="E619" s="16"/>
      <c r="F619" s="16">
        <v>49.555199999999999</v>
      </c>
    </row>
    <row r="620" spans="1:6" x14ac:dyDescent="0.25">
      <c r="A620" s="26"/>
      <c r="B620" s="15" t="s">
        <v>7</v>
      </c>
      <c r="C620" s="16">
        <v>0</v>
      </c>
      <c r="D620" s="16">
        <v>0</v>
      </c>
      <c r="E620" s="16"/>
      <c r="F620" s="16">
        <v>0</v>
      </c>
    </row>
    <row r="621" spans="1:6" x14ac:dyDescent="0.25">
      <c r="A621" s="28" t="s">
        <v>198</v>
      </c>
      <c r="B621" s="9"/>
      <c r="C621" s="10">
        <f>+C622</f>
        <v>40928.900379999999</v>
      </c>
      <c r="D621" s="10">
        <f t="shared" ref="D621:F621" si="28">+D622</f>
        <v>14507.24461</v>
      </c>
      <c r="E621" s="10"/>
      <c r="F621" s="10">
        <f t="shared" si="28"/>
        <v>9093.5112800000006</v>
      </c>
    </row>
    <row r="622" spans="1:6" x14ac:dyDescent="0.25">
      <c r="A622" s="27"/>
      <c r="B622" s="12" t="s">
        <v>11</v>
      </c>
      <c r="C622" s="13">
        <f>((+C623+C624))</f>
        <v>40928.900379999999</v>
      </c>
      <c r="D622" s="13">
        <f>((+D623+D624))</f>
        <v>14507.24461</v>
      </c>
      <c r="E622" s="13"/>
      <c r="F622" s="13">
        <f>((+F623+F624))</f>
        <v>9093.5112800000006</v>
      </c>
    </row>
    <row r="623" spans="1:6" x14ac:dyDescent="0.25">
      <c r="A623" s="26"/>
      <c r="B623" s="15" t="s">
        <v>6</v>
      </c>
      <c r="C623" s="16">
        <v>40928.900379999999</v>
      </c>
      <c r="D623" s="16">
        <v>14507.24461</v>
      </c>
      <c r="E623" s="16"/>
      <c r="F623" s="16">
        <v>9093.5112800000006</v>
      </c>
    </row>
    <row r="624" spans="1:6" x14ac:dyDescent="0.25">
      <c r="A624" s="26"/>
      <c r="B624" s="15" t="s">
        <v>7</v>
      </c>
      <c r="C624" s="16">
        <v>0</v>
      </c>
      <c r="D624" s="16">
        <v>0</v>
      </c>
      <c r="E624" s="16"/>
      <c r="F624" s="16">
        <v>0</v>
      </c>
    </row>
    <row r="625" spans="1:6" x14ac:dyDescent="0.25">
      <c r="A625" s="28" t="s">
        <v>199</v>
      </c>
      <c r="B625" s="9"/>
      <c r="C625" s="10">
        <f>+C626</f>
        <v>148147.30780759998</v>
      </c>
      <c r="D625" s="10">
        <f t="shared" ref="D625:F625" si="29">+D626</f>
        <v>31382.824983438222</v>
      </c>
      <c r="E625" s="10"/>
      <c r="F625" s="10">
        <f t="shared" si="29"/>
        <v>25492.529690000043</v>
      </c>
    </row>
    <row r="626" spans="1:6" x14ac:dyDescent="0.25">
      <c r="A626" s="27"/>
      <c r="B626" s="12" t="s">
        <v>11</v>
      </c>
      <c r="C626" s="13">
        <f>((+C627+C628))</f>
        <v>148147.30780759998</v>
      </c>
      <c r="D626" s="13">
        <f>((+D627+D628))</f>
        <v>31382.824983438222</v>
      </c>
      <c r="E626" s="13"/>
      <c r="F626" s="13">
        <f>((+F627+F628))</f>
        <v>25492.529690000043</v>
      </c>
    </row>
    <row r="627" spans="1:6" x14ac:dyDescent="0.25">
      <c r="A627" s="26"/>
      <c r="B627" s="15" t="s">
        <v>6</v>
      </c>
      <c r="C627" s="16">
        <v>148147.30780759998</v>
      </c>
      <c r="D627" s="16">
        <v>31382.824983438222</v>
      </c>
      <c r="E627" s="16"/>
      <c r="F627" s="16">
        <v>25492.529690000043</v>
      </c>
    </row>
    <row r="628" spans="1:6" x14ac:dyDescent="0.25">
      <c r="A628" s="26"/>
      <c r="B628" s="15" t="s">
        <v>7</v>
      </c>
      <c r="C628" s="16">
        <v>0</v>
      </c>
      <c r="D628" s="16">
        <v>0</v>
      </c>
      <c r="E628" s="16"/>
      <c r="F628" s="16">
        <v>0</v>
      </c>
    </row>
    <row r="629" spans="1:6" x14ac:dyDescent="0.25">
      <c r="A629" s="28" t="s">
        <v>200</v>
      </c>
      <c r="B629" s="9"/>
      <c r="C629" s="10">
        <f>+C630</f>
        <v>460318.62455200002</v>
      </c>
      <c r="D629" s="10">
        <f t="shared" ref="D629:F629" si="30">+D630</f>
        <v>25382.451409999998</v>
      </c>
      <c r="E629" s="10"/>
      <c r="F629" s="10">
        <f t="shared" si="30"/>
        <v>25382.451409999998</v>
      </c>
    </row>
    <row r="630" spans="1:6" x14ac:dyDescent="0.25">
      <c r="A630" s="27"/>
      <c r="B630" s="12" t="s">
        <v>11</v>
      </c>
      <c r="C630" s="13">
        <f>((+C631+C632))</f>
        <v>460318.62455200002</v>
      </c>
      <c r="D630" s="13">
        <f>((+D631+D632))</f>
        <v>25382.451409999998</v>
      </c>
      <c r="E630" s="13"/>
      <c r="F630" s="13">
        <f>((+F631+F632))</f>
        <v>25382.451409999998</v>
      </c>
    </row>
    <row r="631" spans="1:6" x14ac:dyDescent="0.25">
      <c r="A631" s="26"/>
      <c r="B631" s="15" t="s">
        <v>6</v>
      </c>
      <c r="C631" s="16">
        <v>460318.62455200002</v>
      </c>
      <c r="D631" s="16">
        <v>25382.451409999998</v>
      </c>
      <c r="E631" s="16"/>
      <c r="F631" s="16">
        <v>25382.451409999998</v>
      </c>
    </row>
    <row r="632" spans="1:6" x14ac:dyDescent="0.25">
      <c r="A632" s="26"/>
      <c r="B632" s="15" t="s">
        <v>7</v>
      </c>
      <c r="C632" s="16">
        <v>0</v>
      </c>
      <c r="D632" s="16">
        <v>0</v>
      </c>
      <c r="E632" s="16"/>
      <c r="F632" s="16">
        <v>0</v>
      </c>
    </row>
    <row r="633" spans="1:6" x14ac:dyDescent="0.25">
      <c r="A633" s="28" t="s">
        <v>201</v>
      </c>
      <c r="B633" s="9"/>
      <c r="C633" s="10">
        <f>+C634</f>
        <v>99945.171430000002</v>
      </c>
      <c r="D633" s="10">
        <f t="shared" ref="D633:F633" si="31">+D634</f>
        <v>25939.81221</v>
      </c>
      <c r="E633" s="10"/>
      <c r="F633" s="10">
        <f t="shared" si="31"/>
        <v>19419.251610000003</v>
      </c>
    </row>
    <row r="634" spans="1:6" x14ac:dyDescent="0.25">
      <c r="A634" s="27"/>
      <c r="B634" s="12" t="s">
        <v>11</v>
      </c>
      <c r="C634" s="13">
        <f>((+C635+C636))</f>
        <v>99945.171430000002</v>
      </c>
      <c r="D634" s="13">
        <f>((+D635+D636))</f>
        <v>25939.81221</v>
      </c>
      <c r="E634" s="13"/>
      <c r="F634" s="13">
        <f>((+F635+F636))</f>
        <v>19419.251610000003</v>
      </c>
    </row>
    <row r="635" spans="1:6" x14ac:dyDescent="0.25">
      <c r="A635" s="26"/>
      <c r="B635" s="15" t="s">
        <v>6</v>
      </c>
      <c r="C635" s="16">
        <v>30626.457309999998</v>
      </c>
      <c r="D635" s="16">
        <v>8621.0980899999995</v>
      </c>
      <c r="E635" s="16"/>
      <c r="F635" s="16">
        <v>3434.98414</v>
      </c>
    </row>
    <row r="636" spans="1:6" x14ac:dyDescent="0.25">
      <c r="A636" s="26"/>
      <c r="B636" s="15" t="s">
        <v>7</v>
      </c>
      <c r="C636" s="16">
        <v>69318.714120000004</v>
      </c>
      <c r="D636" s="16">
        <v>17318.714120000001</v>
      </c>
      <c r="E636" s="16"/>
      <c r="F636" s="16">
        <v>15984.267470000003</v>
      </c>
    </row>
    <row r="637" spans="1:6" x14ac:dyDescent="0.25">
      <c r="A637" s="28" t="s">
        <v>202</v>
      </c>
      <c r="B637" s="9"/>
      <c r="C637" s="10">
        <f>+C638</f>
        <v>290664.83357999998</v>
      </c>
      <c r="D637" s="10">
        <f t="shared" ref="D637:F637" si="32">+D638</f>
        <v>46241.459630000005</v>
      </c>
      <c r="E637" s="10"/>
      <c r="F637" s="10">
        <f t="shared" si="32"/>
        <v>46049.109630000006</v>
      </c>
    </row>
    <row r="638" spans="1:6" x14ac:dyDescent="0.25">
      <c r="A638" s="27"/>
      <c r="B638" s="12" t="s">
        <v>11</v>
      </c>
      <c r="C638" s="13">
        <f>((+C639+C640))</f>
        <v>290664.83357999998</v>
      </c>
      <c r="D638" s="13">
        <f>((+D639+D640))</f>
        <v>46241.459630000005</v>
      </c>
      <c r="E638" s="13"/>
      <c r="F638" s="13">
        <f>((+F639+F640))</f>
        <v>46049.109630000006</v>
      </c>
    </row>
    <row r="639" spans="1:6" x14ac:dyDescent="0.25">
      <c r="A639" s="26"/>
      <c r="B639" s="15" t="s">
        <v>6</v>
      </c>
      <c r="C639" s="16">
        <v>290664.83357999998</v>
      </c>
      <c r="D639" s="16">
        <v>46241.459630000005</v>
      </c>
      <c r="E639" s="16"/>
      <c r="F639" s="16">
        <v>46049.109630000006</v>
      </c>
    </row>
    <row r="640" spans="1:6" x14ac:dyDescent="0.25">
      <c r="A640" s="26"/>
      <c r="B640" s="15" t="s">
        <v>7</v>
      </c>
      <c r="C640" s="16">
        <v>0</v>
      </c>
      <c r="D640" s="16">
        <v>0</v>
      </c>
      <c r="E640" s="16"/>
      <c r="F640" s="16">
        <v>0</v>
      </c>
    </row>
    <row r="641" spans="1:6" x14ac:dyDescent="0.25">
      <c r="A641" s="28" t="s">
        <v>203</v>
      </c>
      <c r="B641" s="9"/>
      <c r="C641" s="10">
        <f>+C642</f>
        <v>336991.99300000002</v>
      </c>
      <c r="D641" s="10">
        <f t="shared" ref="D641:F641" si="33">+D642</f>
        <v>6018.4378500000003</v>
      </c>
      <c r="E641" s="10"/>
      <c r="F641" s="10">
        <f t="shared" si="33"/>
        <v>6018.4378500000003</v>
      </c>
    </row>
    <row r="642" spans="1:6" x14ac:dyDescent="0.25">
      <c r="A642" s="27"/>
      <c r="B642" s="12" t="s">
        <v>11</v>
      </c>
      <c r="C642" s="13">
        <f>((+C643+C644))</f>
        <v>336991.99300000002</v>
      </c>
      <c r="D642" s="13">
        <f>((+D643+D644))</f>
        <v>6018.4378500000003</v>
      </c>
      <c r="E642" s="13"/>
      <c r="F642" s="13">
        <f>((+F643+F644))</f>
        <v>6018.4378500000003</v>
      </c>
    </row>
    <row r="643" spans="1:6" x14ac:dyDescent="0.25">
      <c r="A643" s="26"/>
      <c r="B643" s="15" t="s">
        <v>6</v>
      </c>
      <c r="C643" s="16">
        <v>336991.99300000002</v>
      </c>
      <c r="D643" s="16">
        <v>6018.4378500000003</v>
      </c>
      <c r="E643" s="16"/>
      <c r="F643" s="16">
        <v>6018.4378500000003</v>
      </c>
    </row>
    <row r="644" spans="1:6" x14ac:dyDescent="0.25">
      <c r="A644" s="26"/>
      <c r="B644" s="15" t="s">
        <v>7</v>
      </c>
      <c r="C644" s="16">
        <v>0</v>
      </c>
      <c r="D644" s="16">
        <v>0</v>
      </c>
      <c r="E644" s="16"/>
      <c r="F644" s="16">
        <v>0</v>
      </c>
    </row>
    <row r="645" spans="1:6" x14ac:dyDescent="0.25">
      <c r="A645" s="28" t="s">
        <v>204</v>
      </c>
      <c r="B645" s="18"/>
      <c r="C645" s="19">
        <f>+C646+C649+C652+C655+C658+C661+C664</f>
        <v>447693.908</v>
      </c>
      <c r="D645" s="19">
        <f t="shared" ref="D645:F645" si="34">+D646+D649+D652+D655+D658+D661+D664</f>
        <v>95050.178509999998</v>
      </c>
      <c r="E645" s="19"/>
      <c r="F645" s="19">
        <f t="shared" si="34"/>
        <v>79872.813620000001</v>
      </c>
    </row>
    <row r="646" spans="1:6" x14ac:dyDescent="0.25">
      <c r="A646" s="27"/>
      <c r="B646" s="12" t="s">
        <v>205</v>
      </c>
      <c r="C646" s="13">
        <f>((+C647+C648))</f>
        <v>60961.9</v>
      </c>
      <c r="D646" s="13">
        <f>((+D647+D648))</f>
        <v>19645.91747</v>
      </c>
      <c r="E646" s="13"/>
      <c r="F646" s="13">
        <f>((+F647+F648))</f>
        <v>19636.073579999997</v>
      </c>
    </row>
    <row r="647" spans="1:6" x14ac:dyDescent="0.25">
      <c r="A647" s="26"/>
      <c r="B647" s="15" t="s">
        <v>6</v>
      </c>
      <c r="C647" s="16">
        <v>60961.9</v>
      </c>
      <c r="D647" s="16">
        <v>19645.91747</v>
      </c>
      <c r="E647" s="16"/>
      <c r="F647" s="16">
        <v>19636.073579999997</v>
      </c>
    </row>
    <row r="648" spans="1:6" x14ac:dyDescent="0.25">
      <c r="A648" s="26"/>
      <c r="B648" s="15" t="s">
        <v>7</v>
      </c>
      <c r="C648" s="16">
        <v>0</v>
      </c>
      <c r="D648" s="16">
        <v>0</v>
      </c>
      <c r="E648" s="16"/>
      <c r="F648" s="16">
        <v>0</v>
      </c>
    </row>
    <row r="649" spans="1:6" x14ac:dyDescent="0.25">
      <c r="A649" s="27"/>
      <c r="B649" s="12" t="s">
        <v>206</v>
      </c>
      <c r="C649" s="13">
        <f>((+C650+C651))</f>
        <v>46425.3</v>
      </c>
      <c r="D649" s="13">
        <f>((+D650+D651))</f>
        <v>10518.921</v>
      </c>
      <c r="E649" s="13"/>
      <c r="F649" s="13">
        <f>((+F650+F651))</f>
        <v>8020.3680000000004</v>
      </c>
    </row>
    <row r="650" spans="1:6" x14ac:dyDescent="0.25">
      <c r="A650" s="26"/>
      <c r="B650" s="15" t="s">
        <v>6</v>
      </c>
      <c r="C650" s="16">
        <v>46425.3</v>
      </c>
      <c r="D650" s="16">
        <v>10518.921</v>
      </c>
      <c r="E650" s="16"/>
      <c r="F650" s="16">
        <v>8020.3680000000004</v>
      </c>
    </row>
    <row r="651" spans="1:6" x14ac:dyDescent="0.25">
      <c r="A651" s="26"/>
      <c r="B651" s="15" t="s">
        <v>7</v>
      </c>
      <c r="C651" s="16">
        <v>0</v>
      </c>
      <c r="D651" s="16">
        <v>0</v>
      </c>
      <c r="E651" s="16"/>
      <c r="F651" s="16">
        <v>0</v>
      </c>
    </row>
    <row r="652" spans="1:6" x14ac:dyDescent="0.25">
      <c r="A652" s="27"/>
      <c r="B652" s="12" t="s">
        <v>207</v>
      </c>
      <c r="C652" s="13">
        <f>((+C653+C654))</f>
        <v>247060.7</v>
      </c>
      <c r="D652" s="13">
        <f>((+D653+D654))</f>
        <v>40747.796000000002</v>
      </c>
      <c r="E652" s="13"/>
      <c r="F652" s="13">
        <f>((+F653+F654))</f>
        <v>36203.845999999998</v>
      </c>
    </row>
    <row r="653" spans="1:6" x14ac:dyDescent="0.25">
      <c r="A653" s="26"/>
      <c r="B653" s="15" t="s">
        <v>6</v>
      </c>
      <c r="C653" s="16">
        <v>247060.7</v>
      </c>
      <c r="D653" s="16">
        <v>40747.796000000002</v>
      </c>
      <c r="E653" s="16"/>
      <c r="F653" s="16">
        <v>36203.845999999998</v>
      </c>
    </row>
    <row r="654" spans="1:6" x14ac:dyDescent="0.25">
      <c r="A654" s="26"/>
      <c r="B654" s="15" t="s">
        <v>7</v>
      </c>
      <c r="C654" s="16">
        <v>0</v>
      </c>
      <c r="D654" s="16">
        <v>0</v>
      </c>
      <c r="E654" s="16"/>
      <c r="F654" s="16">
        <v>0</v>
      </c>
    </row>
    <row r="655" spans="1:6" x14ac:dyDescent="0.25">
      <c r="A655" s="27"/>
      <c r="B655" s="12" t="s">
        <v>208</v>
      </c>
      <c r="C655" s="13">
        <f>((+C656+C657))</f>
        <v>54673.3</v>
      </c>
      <c r="D655" s="13">
        <f>((+D656+D657))</f>
        <v>8372.5620400000007</v>
      </c>
      <c r="E655" s="13"/>
      <c r="F655" s="13">
        <f>((+F656+F657))</f>
        <v>8372.5620400000007</v>
      </c>
    </row>
    <row r="656" spans="1:6" x14ac:dyDescent="0.25">
      <c r="A656" s="26"/>
      <c r="B656" s="15" t="s">
        <v>6</v>
      </c>
      <c r="C656" s="16">
        <v>54673.3</v>
      </c>
      <c r="D656" s="16">
        <v>8372.5620400000007</v>
      </c>
      <c r="E656" s="16"/>
      <c r="F656" s="16">
        <v>8372.5620400000007</v>
      </c>
    </row>
    <row r="657" spans="1:6" x14ac:dyDescent="0.25">
      <c r="A657" s="26"/>
      <c r="B657" s="15" t="s">
        <v>7</v>
      </c>
      <c r="C657" s="16">
        <v>0</v>
      </c>
      <c r="D657" s="16">
        <v>0</v>
      </c>
      <c r="E657" s="16"/>
      <c r="F657" s="16">
        <v>0</v>
      </c>
    </row>
    <row r="658" spans="1:6" x14ac:dyDescent="0.25">
      <c r="A658" s="27"/>
      <c r="B658" s="12" t="s">
        <v>209</v>
      </c>
      <c r="C658" s="13">
        <f>((+C659+C660))</f>
        <v>855.4</v>
      </c>
      <c r="D658" s="13">
        <f>((+D659+D660))</f>
        <v>506.01100000000002</v>
      </c>
      <c r="E658" s="13"/>
      <c r="F658" s="13">
        <f>((+F659+F660))</f>
        <v>506.01100000000002</v>
      </c>
    </row>
    <row r="659" spans="1:6" x14ac:dyDescent="0.25">
      <c r="A659" s="26"/>
      <c r="B659" s="15" t="s">
        <v>6</v>
      </c>
      <c r="C659" s="16">
        <v>855.4</v>
      </c>
      <c r="D659" s="16">
        <v>506.01100000000002</v>
      </c>
      <c r="E659" s="16"/>
      <c r="F659" s="16">
        <v>506.01100000000002</v>
      </c>
    </row>
    <row r="660" spans="1:6" x14ac:dyDescent="0.25">
      <c r="A660" s="26"/>
      <c r="B660" s="15" t="s">
        <v>7</v>
      </c>
      <c r="C660" s="16">
        <v>0</v>
      </c>
      <c r="D660" s="16">
        <v>0</v>
      </c>
      <c r="E660" s="16"/>
      <c r="F660" s="16">
        <v>0</v>
      </c>
    </row>
    <row r="661" spans="1:6" x14ac:dyDescent="0.25">
      <c r="A661" s="27"/>
      <c r="B661" s="12" t="s">
        <v>210</v>
      </c>
      <c r="C661" s="13">
        <f>((+C662+C663))</f>
        <v>22760.207999999999</v>
      </c>
      <c r="D661" s="13">
        <f>((+D662+D663))</f>
        <v>5690.0519999999997</v>
      </c>
      <c r="E661" s="13"/>
      <c r="F661" s="13">
        <f>((+F662+F663))</f>
        <v>4984.24</v>
      </c>
    </row>
    <row r="662" spans="1:6" x14ac:dyDescent="0.25">
      <c r="A662" s="26"/>
      <c r="B662" s="15" t="s">
        <v>6</v>
      </c>
      <c r="C662" s="16">
        <v>22760.207999999999</v>
      </c>
      <c r="D662" s="16">
        <v>5690.0519999999997</v>
      </c>
      <c r="E662" s="16"/>
      <c r="F662" s="16">
        <v>4984.24</v>
      </c>
    </row>
    <row r="663" spans="1:6" x14ac:dyDescent="0.25">
      <c r="A663" s="26"/>
      <c r="B663" s="15" t="s">
        <v>7</v>
      </c>
      <c r="C663" s="16">
        <v>0</v>
      </c>
      <c r="D663" s="16">
        <v>0</v>
      </c>
      <c r="E663" s="16"/>
      <c r="F663" s="16">
        <v>0</v>
      </c>
    </row>
    <row r="664" spans="1:6" x14ac:dyDescent="0.25">
      <c r="A664" s="27"/>
      <c r="B664" s="12" t="s">
        <v>211</v>
      </c>
      <c r="C664" s="13">
        <f>((+C665+C666))</f>
        <v>14957.1</v>
      </c>
      <c r="D664" s="13">
        <f>((+D665+D666))</f>
        <v>9568.9189999999999</v>
      </c>
      <c r="E664" s="13"/>
      <c r="F664" s="13">
        <f>((+F665+F666))</f>
        <v>2149.7130000000002</v>
      </c>
    </row>
    <row r="665" spans="1:6" x14ac:dyDescent="0.25">
      <c r="A665" s="26"/>
      <c r="B665" s="15" t="s">
        <v>6</v>
      </c>
      <c r="C665" s="16">
        <v>14957.1</v>
      </c>
      <c r="D665" s="16">
        <v>9568.9189999999999</v>
      </c>
      <c r="E665" s="16"/>
      <c r="F665" s="16">
        <v>2149.7130000000002</v>
      </c>
    </row>
    <row r="666" spans="1:6" x14ac:dyDescent="0.25">
      <c r="A666" s="26"/>
      <c r="B666" s="15" t="s">
        <v>7</v>
      </c>
      <c r="C666" s="16">
        <v>0</v>
      </c>
      <c r="D666" s="16">
        <v>0</v>
      </c>
      <c r="E666" s="16"/>
      <c r="F666" s="16">
        <v>0</v>
      </c>
    </row>
    <row r="667" spans="1:6" x14ac:dyDescent="0.25">
      <c r="A667" s="28" t="s">
        <v>212</v>
      </c>
      <c r="B667" s="18"/>
      <c r="C667" s="19">
        <f>+C668+C671+C674+C677+C680+C683+C686+C689+C692+C695</f>
        <v>285129.25604999997</v>
      </c>
      <c r="D667" s="19">
        <f t="shared" ref="D667:F667" si="35">+D668+D671+D674+D677+D680+D683+D686+D689+D692+D695</f>
        <v>60941.519229999984</v>
      </c>
      <c r="E667" s="19"/>
      <c r="F667" s="19">
        <f t="shared" si="35"/>
        <v>14941.757409999998</v>
      </c>
    </row>
    <row r="668" spans="1:6" x14ac:dyDescent="0.25">
      <c r="A668" s="27"/>
      <c r="B668" s="12" t="s">
        <v>11</v>
      </c>
      <c r="C668" s="13">
        <f>((+C669+C670))</f>
        <v>1172.7643400000002</v>
      </c>
      <c r="D668" s="13">
        <f>((+D669+D670))</f>
        <v>28842.155409999996</v>
      </c>
      <c r="E668" s="13"/>
      <c r="F668" s="13">
        <f>((+F669+F670))</f>
        <v>6459.5681599999989</v>
      </c>
    </row>
    <row r="669" spans="1:6" x14ac:dyDescent="0.25">
      <c r="A669" s="26"/>
      <c r="B669" s="15" t="s">
        <v>6</v>
      </c>
      <c r="C669" s="16">
        <v>1172.7643400000002</v>
      </c>
      <c r="D669" s="16">
        <v>28842.155409999996</v>
      </c>
      <c r="E669" s="16"/>
      <c r="F669" s="16">
        <v>6459.5681599999989</v>
      </c>
    </row>
    <row r="670" spans="1:6" x14ac:dyDescent="0.25">
      <c r="A670" s="26"/>
      <c r="B670" s="15" t="s">
        <v>7</v>
      </c>
      <c r="C670" s="16">
        <v>0</v>
      </c>
      <c r="D670" s="16">
        <v>0</v>
      </c>
      <c r="E670" s="16"/>
      <c r="F670" s="16">
        <v>0</v>
      </c>
    </row>
    <row r="671" spans="1:6" x14ac:dyDescent="0.25">
      <c r="A671" s="27"/>
      <c r="B671" s="12" t="s">
        <v>234</v>
      </c>
      <c r="C671" s="13">
        <f>((+C672+C673))</f>
        <v>142177.32305000001</v>
      </c>
      <c r="D671" s="13">
        <f>((+D672+D673))</f>
        <v>3810.5297500000001</v>
      </c>
      <c r="E671" s="13"/>
      <c r="F671" s="13">
        <f>((+F672+F673))</f>
        <v>465.298</v>
      </c>
    </row>
    <row r="672" spans="1:6" x14ac:dyDescent="0.25">
      <c r="A672" s="26"/>
      <c r="B672" s="15" t="s">
        <v>6</v>
      </c>
      <c r="C672" s="16">
        <v>142177.32305000001</v>
      </c>
      <c r="D672" s="16">
        <v>3810.5297500000001</v>
      </c>
      <c r="E672" s="16"/>
      <c r="F672" s="16">
        <v>465.298</v>
      </c>
    </row>
    <row r="673" spans="1:6" x14ac:dyDescent="0.25">
      <c r="A673" s="26"/>
      <c r="B673" s="15" t="s">
        <v>7</v>
      </c>
      <c r="C673" s="16">
        <v>0</v>
      </c>
      <c r="D673" s="16">
        <v>0</v>
      </c>
      <c r="E673" s="16"/>
      <c r="F673" s="16">
        <v>0</v>
      </c>
    </row>
    <row r="674" spans="1:6" x14ac:dyDescent="0.25">
      <c r="A674" s="27"/>
      <c r="B674" s="12" t="s">
        <v>213</v>
      </c>
      <c r="C674" s="13">
        <f>((+C675+C676))</f>
        <v>100052.15846000001</v>
      </c>
      <c r="D674" s="13">
        <f>((+D675+D676))</f>
        <v>20605.5625</v>
      </c>
      <c r="E674" s="13"/>
      <c r="F674" s="13">
        <f>((+F675+F676))</f>
        <v>1013.4496799999999</v>
      </c>
    </row>
    <row r="675" spans="1:6" x14ac:dyDescent="0.25">
      <c r="A675" s="26"/>
      <c r="B675" s="15" t="s">
        <v>6</v>
      </c>
      <c r="C675" s="16">
        <v>100052.15846000001</v>
      </c>
      <c r="D675" s="16">
        <v>20605.5625</v>
      </c>
      <c r="E675" s="16"/>
      <c r="F675" s="16">
        <v>1013.4496799999999</v>
      </c>
    </row>
    <row r="676" spans="1:6" x14ac:dyDescent="0.25">
      <c r="A676" s="26"/>
      <c r="B676" s="15" t="s">
        <v>7</v>
      </c>
      <c r="C676" s="16">
        <v>0</v>
      </c>
      <c r="D676" s="16">
        <v>0</v>
      </c>
      <c r="E676" s="16"/>
      <c r="F676" s="16">
        <v>0</v>
      </c>
    </row>
    <row r="677" spans="1:6" x14ac:dyDescent="0.25">
      <c r="A677" s="27"/>
      <c r="B677" s="12" t="s">
        <v>214</v>
      </c>
      <c r="C677" s="13">
        <f>((+C678+C679))</f>
        <v>1060.25</v>
      </c>
      <c r="D677" s="13">
        <f>((+D678+D679))</f>
        <v>306.84399999999999</v>
      </c>
      <c r="E677" s="13"/>
      <c r="F677" s="13">
        <f>((+F678+F679))</f>
        <v>157.00700000000001</v>
      </c>
    </row>
    <row r="678" spans="1:6" x14ac:dyDescent="0.25">
      <c r="A678" s="26"/>
      <c r="B678" s="15" t="s">
        <v>6</v>
      </c>
      <c r="C678" s="16">
        <v>1060.25</v>
      </c>
      <c r="D678" s="16">
        <v>306.84399999999999</v>
      </c>
      <c r="E678" s="16"/>
      <c r="F678" s="16">
        <v>157.00700000000001</v>
      </c>
    </row>
    <row r="679" spans="1:6" x14ac:dyDescent="0.25">
      <c r="A679" s="26"/>
      <c r="B679" s="15" t="s">
        <v>7</v>
      </c>
      <c r="C679" s="16">
        <v>0</v>
      </c>
      <c r="D679" s="16">
        <v>0</v>
      </c>
      <c r="E679" s="16"/>
      <c r="F679" s="16">
        <v>0</v>
      </c>
    </row>
    <row r="680" spans="1:6" x14ac:dyDescent="0.25">
      <c r="A680" s="27"/>
      <c r="B680" s="12" t="s">
        <v>215</v>
      </c>
      <c r="C680" s="13">
        <f>((+C681+C682))</f>
        <v>1172.7643400000002</v>
      </c>
      <c r="D680" s="13">
        <f>((+D681+D682))</f>
        <v>293.8494</v>
      </c>
      <c r="E680" s="13"/>
      <c r="F680" s="13">
        <f>((+F681+F682))</f>
        <v>293.8494</v>
      </c>
    </row>
    <row r="681" spans="1:6" x14ac:dyDescent="0.25">
      <c r="A681" s="26"/>
      <c r="B681" s="15" t="s">
        <v>6</v>
      </c>
      <c r="C681" s="16">
        <v>1172.7643400000002</v>
      </c>
      <c r="D681" s="16">
        <v>293.8494</v>
      </c>
      <c r="E681" s="16"/>
      <c r="F681" s="16">
        <v>293.8494</v>
      </c>
    </row>
    <row r="682" spans="1:6" x14ac:dyDescent="0.25">
      <c r="A682" s="26"/>
      <c r="B682" s="15" t="s">
        <v>7</v>
      </c>
      <c r="C682" s="16">
        <v>0</v>
      </c>
      <c r="D682" s="16">
        <v>0</v>
      </c>
      <c r="E682" s="16"/>
      <c r="F682" s="16">
        <v>0</v>
      </c>
    </row>
    <row r="683" spans="1:6" x14ac:dyDescent="0.25">
      <c r="A683" s="27"/>
      <c r="B683" s="12" t="s">
        <v>216</v>
      </c>
      <c r="C683" s="13">
        <f>((+C684+C685))</f>
        <v>775.20586000000003</v>
      </c>
      <c r="D683" s="13">
        <f>((+D684+D685))</f>
        <v>296.45792999999998</v>
      </c>
      <c r="E683" s="13"/>
      <c r="F683" s="13">
        <f>((+F684+F685))</f>
        <v>296.45792999999998</v>
      </c>
    </row>
    <row r="684" spans="1:6" x14ac:dyDescent="0.25">
      <c r="A684" s="26"/>
      <c r="B684" s="15" t="s">
        <v>6</v>
      </c>
      <c r="C684" s="16">
        <v>775.20586000000003</v>
      </c>
      <c r="D684" s="16">
        <v>296.45792999999998</v>
      </c>
      <c r="E684" s="16"/>
      <c r="F684" s="16">
        <v>296.45792999999998</v>
      </c>
    </row>
    <row r="685" spans="1:6" x14ac:dyDescent="0.25">
      <c r="A685" s="26"/>
      <c r="B685" s="15" t="s">
        <v>7</v>
      </c>
      <c r="C685" s="16">
        <v>0</v>
      </c>
      <c r="D685" s="16">
        <v>0</v>
      </c>
      <c r="E685" s="16"/>
      <c r="F685" s="16">
        <v>0</v>
      </c>
    </row>
    <row r="686" spans="1:6" x14ac:dyDescent="0.25">
      <c r="A686" s="27"/>
      <c r="B686" s="12" t="s">
        <v>217</v>
      </c>
      <c r="C686" s="13">
        <f>((+C687+C688))</f>
        <v>8491.7000000000007</v>
      </c>
      <c r="D686" s="13">
        <f>((+D687+D688))</f>
        <v>1022.37488</v>
      </c>
      <c r="E686" s="13"/>
      <c r="F686" s="13">
        <f>((+F687+F688))</f>
        <v>1022.37488</v>
      </c>
    </row>
    <row r="687" spans="1:6" x14ac:dyDescent="0.25">
      <c r="A687" s="26"/>
      <c r="B687" s="15" t="s">
        <v>6</v>
      </c>
      <c r="C687" s="16">
        <v>8491.7000000000007</v>
      </c>
      <c r="D687" s="16">
        <v>1022.37488</v>
      </c>
      <c r="E687" s="16"/>
      <c r="F687" s="16">
        <v>1022.37488</v>
      </c>
    </row>
    <row r="688" spans="1:6" x14ac:dyDescent="0.25">
      <c r="A688" s="26"/>
      <c r="B688" s="15" t="s">
        <v>7</v>
      </c>
      <c r="C688" s="16">
        <v>0</v>
      </c>
      <c r="D688" s="16">
        <v>0</v>
      </c>
      <c r="E688" s="16"/>
      <c r="F688" s="16">
        <v>0</v>
      </c>
    </row>
    <row r="689" spans="1:6" x14ac:dyDescent="0.25">
      <c r="A689" s="27"/>
      <c r="B689" s="12" t="s">
        <v>218</v>
      </c>
      <c r="C689" s="13">
        <f>((+C690+C691))</f>
        <v>7807.79</v>
      </c>
      <c r="D689" s="13">
        <f>((+D690+D691))</f>
        <v>2265.473</v>
      </c>
      <c r="E689" s="13"/>
      <c r="F689" s="13">
        <f>((+F690+F691))</f>
        <v>1944.7</v>
      </c>
    </row>
    <row r="690" spans="1:6" x14ac:dyDescent="0.25">
      <c r="A690" s="26"/>
      <c r="B690" s="15" t="s">
        <v>6</v>
      </c>
      <c r="C690" s="16">
        <v>7807.79</v>
      </c>
      <c r="D690" s="16">
        <v>2265.473</v>
      </c>
      <c r="E690" s="16"/>
      <c r="F690" s="16">
        <v>1944.7</v>
      </c>
    </row>
    <row r="691" spans="1:6" x14ac:dyDescent="0.25">
      <c r="A691" s="26"/>
      <c r="B691" s="15" t="s">
        <v>7</v>
      </c>
      <c r="C691" s="16">
        <v>0</v>
      </c>
      <c r="D691" s="16">
        <v>0</v>
      </c>
      <c r="E691" s="16"/>
      <c r="F691" s="16">
        <v>0</v>
      </c>
    </row>
    <row r="692" spans="1:6" x14ac:dyDescent="0.25">
      <c r="A692" s="27"/>
      <c r="B692" s="12" t="s">
        <v>219</v>
      </c>
      <c r="C692" s="13">
        <f>((+C693+C694))</f>
        <v>17763.8</v>
      </c>
      <c r="D692" s="13">
        <f>((+D693+D694))</f>
        <v>2129.9073600000002</v>
      </c>
      <c r="E692" s="13"/>
      <c r="F692" s="13">
        <f>((+F693+F694))</f>
        <v>2127.0813600000001</v>
      </c>
    </row>
    <row r="693" spans="1:6" x14ac:dyDescent="0.25">
      <c r="A693" s="26"/>
      <c r="B693" s="15" t="s">
        <v>6</v>
      </c>
      <c r="C693" s="16">
        <v>17763.8</v>
      </c>
      <c r="D693" s="16">
        <v>2129.9073600000002</v>
      </c>
      <c r="E693" s="16"/>
      <c r="F693" s="16">
        <v>2127.0813600000001</v>
      </c>
    </row>
    <row r="694" spans="1:6" x14ac:dyDescent="0.25">
      <c r="A694" s="26"/>
      <c r="B694" s="15" t="s">
        <v>7</v>
      </c>
      <c r="C694" s="16">
        <v>0</v>
      </c>
      <c r="D694" s="16">
        <v>0</v>
      </c>
      <c r="E694" s="16"/>
      <c r="F694" s="16">
        <v>0</v>
      </c>
    </row>
    <row r="695" spans="1:6" x14ac:dyDescent="0.25">
      <c r="A695" s="27"/>
      <c r="B695" s="12" t="s">
        <v>220</v>
      </c>
      <c r="C695" s="13">
        <f>((+C696+C697))</f>
        <v>4655.5</v>
      </c>
      <c r="D695" s="13">
        <f>((+D696+D697))</f>
        <v>1368.365</v>
      </c>
      <c r="E695" s="13"/>
      <c r="F695" s="13">
        <f>((+F696+F697))</f>
        <v>1161.971</v>
      </c>
    </row>
    <row r="696" spans="1:6" x14ac:dyDescent="0.25">
      <c r="A696" s="26"/>
      <c r="B696" s="15" t="s">
        <v>6</v>
      </c>
      <c r="C696" s="16">
        <v>4655.5</v>
      </c>
      <c r="D696" s="16">
        <v>1368.365</v>
      </c>
      <c r="E696" s="16"/>
      <c r="F696" s="16">
        <v>1161.971</v>
      </c>
    </row>
    <row r="697" spans="1:6" x14ac:dyDescent="0.25">
      <c r="A697" s="26"/>
      <c r="B697" s="15" t="s">
        <v>7</v>
      </c>
      <c r="C697" s="16">
        <v>0</v>
      </c>
      <c r="D697" s="16">
        <v>0</v>
      </c>
      <c r="E697" s="16"/>
      <c r="F697" s="16">
        <v>0</v>
      </c>
    </row>
    <row r="698" spans="1:6" x14ac:dyDescent="0.25">
      <c r="A698" s="28" t="s">
        <v>221</v>
      </c>
      <c r="B698" s="9"/>
      <c r="C698" s="10">
        <f>+C699+C700</f>
        <v>27169045.552086025</v>
      </c>
      <c r="D698" s="10">
        <f t="shared" ref="D698:F698" si="36">+D699+D700</f>
        <v>6815775.6226519719</v>
      </c>
      <c r="E698" s="10"/>
      <c r="F698" s="10">
        <f t="shared" si="36"/>
        <v>3979860.1242699996</v>
      </c>
    </row>
    <row r="699" spans="1:6" x14ac:dyDescent="0.25">
      <c r="A699" s="26"/>
      <c r="B699" s="15" t="s">
        <v>6</v>
      </c>
      <c r="C699" s="16">
        <v>25528298.457086027</v>
      </c>
      <c r="D699" s="23">
        <v>6596121.9536519721</v>
      </c>
      <c r="E699" s="23"/>
      <c r="F699" s="23">
        <v>3860330.2586199995</v>
      </c>
    </row>
    <row r="700" spans="1:6" x14ac:dyDescent="0.25">
      <c r="A700" s="26"/>
      <c r="B700" s="15" t="s">
        <v>7</v>
      </c>
      <c r="C700" s="16">
        <v>1640747.095</v>
      </c>
      <c r="D700" s="23">
        <v>219653.66899999999</v>
      </c>
      <c r="E700" s="23"/>
      <c r="F700" s="23">
        <v>119529.86565000001</v>
      </c>
    </row>
    <row r="701" spans="1:6" x14ac:dyDescent="0.25">
      <c r="A701" s="28" t="s">
        <v>222</v>
      </c>
      <c r="B701" s="9"/>
      <c r="C701" s="10">
        <f>+C702+C703</f>
        <v>996193.95918000012</v>
      </c>
      <c r="D701" s="10">
        <f t="shared" ref="D701:F701" si="37">+D702+D703</f>
        <v>541603.03768999968</v>
      </c>
      <c r="E701" s="10"/>
      <c r="F701" s="10">
        <f t="shared" si="37"/>
        <v>534561.37102999992</v>
      </c>
    </row>
    <row r="702" spans="1:6" x14ac:dyDescent="0.25">
      <c r="A702" s="26"/>
      <c r="B702" s="15" t="s">
        <v>6</v>
      </c>
      <c r="C702" s="16">
        <v>996193.95918000012</v>
      </c>
      <c r="D702" s="23">
        <v>541603.03768999968</v>
      </c>
      <c r="E702" s="23"/>
      <c r="F702" s="23">
        <v>534561.37102999992</v>
      </c>
    </row>
    <row r="703" spans="1:6" x14ac:dyDescent="0.25">
      <c r="A703" s="26"/>
      <c r="B703" s="15" t="s">
        <v>7</v>
      </c>
      <c r="C703" s="16">
        <v>0</v>
      </c>
      <c r="D703" s="16">
        <v>0</v>
      </c>
      <c r="E703" s="16"/>
      <c r="F703" s="16">
        <v>0</v>
      </c>
    </row>
    <row r="704" spans="1:6" x14ac:dyDescent="0.25">
      <c r="A704" s="28" t="s">
        <v>223</v>
      </c>
      <c r="B704" s="18"/>
      <c r="C704" s="19">
        <f>+C705+C708+C711+C714+C717+C720+C723</f>
        <v>187871753.03885445</v>
      </c>
      <c r="D704" s="19">
        <f t="shared" ref="D704:F704" si="38">+D705+D708+D711+D714+D717+D720+D723</f>
        <v>45727220.475955047</v>
      </c>
      <c r="E704" s="19"/>
      <c r="F704" s="19">
        <f t="shared" si="38"/>
        <v>42118135.652964927</v>
      </c>
    </row>
    <row r="705" spans="1:6" x14ac:dyDescent="0.25">
      <c r="A705" s="27"/>
      <c r="B705" s="12" t="s">
        <v>224</v>
      </c>
      <c r="C705" s="13">
        <f>((+C706+C707))</f>
        <v>165133909.59299999</v>
      </c>
      <c r="D705" s="13">
        <f>((+D706+D707))</f>
        <v>41106855.372999996</v>
      </c>
      <c r="E705" s="13"/>
      <c r="F705" s="13">
        <f>((+F706+F707))</f>
        <v>39944356.024000004</v>
      </c>
    </row>
    <row r="706" spans="1:6" x14ac:dyDescent="0.25">
      <c r="A706" s="26"/>
      <c r="B706" s="15" t="s">
        <v>6</v>
      </c>
      <c r="C706" s="16">
        <v>10209333.913000001</v>
      </c>
      <c r="D706" s="16">
        <v>1895496.9369999999</v>
      </c>
      <c r="E706" s="16"/>
      <c r="F706" s="16">
        <v>1774073.281</v>
      </c>
    </row>
    <row r="707" spans="1:6" x14ac:dyDescent="0.25">
      <c r="A707" s="26"/>
      <c r="B707" s="15" t="s">
        <v>7</v>
      </c>
      <c r="C707" s="16">
        <v>154924575.68000001</v>
      </c>
      <c r="D707" s="16">
        <v>39211358.435999997</v>
      </c>
      <c r="E707" s="16"/>
      <c r="F707" s="16">
        <v>38170282.743000001</v>
      </c>
    </row>
    <row r="708" spans="1:6" x14ac:dyDescent="0.25">
      <c r="A708" s="27"/>
      <c r="B708" s="12" t="s">
        <v>225</v>
      </c>
      <c r="C708" s="13">
        <f>((+C709+C710))</f>
        <v>144077.63159999999</v>
      </c>
      <c r="D708" s="13">
        <f>((+D709+D710))</f>
        <v>48.506</v>
      </c>
      <c r="E708" s="13"/>
      <c r="F708" s="13">
        <f>((+F709+F710))</f>
        <v>48.506</v>
      </c>
    </row>
    <row r="709" spans="1:6" x14ac:dyDescent="0.25">
      <c r="A709" s="26"/>
      <c r="B709" s="15" t="s">
        <v>6</v>
      </c>
      <c r="C709" s="16">
        <v>43731.7716</v>
      </c>
      <c r="D709" s="16">
        <v>48.506</v>
      </c>
      <c r="E709" s="16"/>
      <c r="F709" s="16">
        <v>48.506</v>
      </c>
    </row>
    <row r="710" spans="1:6" x14ac:dyDescent="0.25">
      <c r="A710" s="26"/>
      <c r="B710" s="15" t="s">
        <v>7</v>
      </c>
      <c r="C710" s="16">
        <v>100345.86</v>
      </c>
      <c r="D710" s="16">
        <v>0</v>
      </c>
      <c r="E710" s="16"/>
      <c r="F710" s="16">
        <v>0</v>
      </c>
    </row>
    <row r="711" spans="1:6" x14ac:dyDescent="0.25">
      <c r="A711" s="27"/>
      <c r="B711" s="12" t="s">
        <v>226</v>
      </c>
      <c r="C711" s="13">
        <f>((+C712+C713))</f>
        <v>1021718.48580866</v>
      </c>
      <c r="D711" s="13">
        <f>((+D712+D713))</f>
        <v>69179.34</v>
      </c>
      <c r="E711" s="13"/>
      <c r="F711" s="13">
        <f>((+F712+F713))</f>
        <v>43481.366999999998</v>
      </c>
    </row>
    <row r="712" spans="1:6" x14ac:dyDescent="0.25">
      <c r="A712" s="26"/>
      <c r="B712" s="15" t="s">
        <v>6</v>
      </c>
      <c r="C712" s="16">
        <v>521889.30664143991</v>
      </c>
      <c r="D712" s="16">
        <v>49558.756999999998</v>
      </c>
      <c r="E712" s="16"/>
      <c r="F712" s="16">
        <v>32177.085999999999</v>
      </c>
    </row>
    <row r="713" spans="1:6" x14ac:dyDescent="0.25">
      <c r="A713" s="26"/>
      <c r="B713" s="15" t="s">
        <v>7</v>
      </c>
      <c r="C713" s="16">
        <v>499829.17916722008</v>
      </c>
      <c r="D713" s="16">
        <v>19620.582999999999</v>
      </c>
      <c r="E713" s="16"/>
      <c r="F713" s="16">
        <v>11304.281000000001</v>
      </c>
    </row>
    <row r="714" spans="1:6" x14ac:dyDescent="0.25">
      <c r="A714" s="27"/>
      <c r="B714" s="12" t="s">
        <v>227</v>
      </c>
      <c r="C714" s="13">
        <f>((+C715+C716))</f>
        <v>7934086.0270999996</v>
      </c>
      <c r="D714" s="13">
        <f>((+D715+D716))</f>
        <v>2438681.2952000001</v>
      </c>
      <c r="E714" s="13"/>
      <c r="F714" s="13">
        <f>((+F715+F716))</f>
        <v>555091.54009999998</v>
      </c>
    </row>
    <row r="715" spans="1:6" x14ac:dyDescent="0.25">
      <c r="A715" s="26"/>
      <c r="B715" s="15" t="s">
        <v>6</v>
      </c>
      <c r="C715" s="16">
        <v>4043137.2884999998</v>
      </c>
      <c r="D715" s="16">
        <v>1450883.4246</v>
      </c>
      <c r="E715" s="16"/>
      <c r="F715" s="16">
        <v>120788.55204000001</v>
      </c>
    </row>
    <row r="716" spans="1:6" x14ac:dyDescent="0.25">
      <c r="A716" s="26"/>
      <c r="B716" s="15" t="s">
        <v>7</v>
      </c>
      <c r="C716" s="16">
        <v>3890948.7385999998</v>
      </c>
      <c r="D716" s="16">
        <v>987797.87060000002</v>
      </c>
      <c r="E716" s="16"/>
      <c r="F716" s="16">
        <v>434302.98805999995</v>
      </c>
    </row>
    <row r="717" spans="1:6" x14ac:dyDescent="0.25">
      <c r="A717" s="27"/>
      <c r="B717" s="12" t="s">
        <v>228</v>
      </c>
      <c r="C717" s="13">
        <f>((+C718+C719))</f>
        <v>2980002.8790000002</v>
      </c>
      <c r="D717" s="13">
        <f>((+D718+D719))</f>
        <v>642747.67800000007</v>
      </c>
      <c r="E717" s="13"/>
      <c r="F717" s="13">
        <f>((+F718+F719))</f>
        <v>675363.68400000001</v>
      </c>
    </row>
    <row r="718" spans="1:6" x14ac:dyDescent="0.25">
      <c r="A718" s="26"/>
      <c r="B718" s="15" t="s">
        <v>6</v>
      </c>
      <c r="C718" s="16">
        <v>478202.87900000002</v>
      </c>
      <c r="D718" s="16">
        <v>161867.66399999999</v>
      </c>
      <c r="E718" s="16"/>
      <c r="F718" s="16">
        <v>154342.18700000001</v>
      </c>
    </row>
    <row r="719" spans="1:6" x14ac:dyDescent="0.25">
      <c r="A719" s="26"/>
      <c r="B719" s="15" t="s">
        <v>7</v>
      </c>
      <c r="C719" s="16">
        <v>2501800</v>
      </c>
      <c r="D719" s="16">
        <v>480880.01400000002</v>
      </c>
      <c r="E719" s="16"/>
      <c r="F719" s="16">
        <v>521021.49699999997</v>
      </c>
    </row>
    <row r="720" spans="1:6" x14ac:dyDescent="0.25">
      <c r="A720" s="27"/>
      <c r="B720" s="12" t="s">
        <v>229</v>
      </c>
      <c r="C720" s="13">
        <f>((+C721+C722))</f>
        <v>6087511.3568631597</v>
      </c>
      <c r="D720" s="13">
        <f>((+D721+D722))</f>
        <v>835193.56963176001</v>
      </c>
      <c r="E720" s="13"/>
      <c r="F720" s="13">
        <f>((+F721+F722))</f>
        <v>544646.12931999995</v>
      </c>
    </row>
    <row r="721" spans="1:6" x14ac:dyDescent="0.25">
      <c r="A721" s="26"/>
      <c r="B721" s="15" t="s">
        <v>6</v>
      </c>
      <c r="C721" s="16">
        <v>3066466.3098631604</v>
      </c>
      <c r="D721" s="16">
        <v>632789.54347176</v>
      </c>
      <c r="E721" s="16"/>
      <c r="F721" s="16">
        <v>342242.10384999996</v>
      </c>
    </row>
    <row r="722" spans="1:6" x14ac:dyDescent="0.25">
      <c r="A722" s="26"/>
      <c r="B722" s="15" t="s">
        <v>7</v>
      </c>
      <c r="C722" s="20">
        <v>3021045.0469999998</v>
      </c>
      <c r="D722" s="16">
        <v>202404.02616000001</v>
      </c>
      <c r="E722" s="16"/>
      <c r="F722" s="16">
        <v>202404.02547000002</v>
      </c>
    </row>
    <row r="723" spans="1:6" x14ac:dyDescent="0.25">
      <c r="A723" s="27"/>
      <c r="B723" s="12" t="s">
        <v>230</v>
      </c>
      <c r="C723" s="13">
        <f>((+C724+C725))</f>
        <v>4570447.0654826155</v>
      </c>
      <c r="D723" s="13">
        <f>((+D724+D725))</f>
        <v>634514.71412328607</v>
      </c>
      <c r="E723" s="13"/>
      <c r="F723" s="13">
        <f>((+F724+F725))</f>
        <v>355148.40254492132</v>
      </c>
    </row>
    <row r="724" spans="1:6" x14ac:dyDescent="0.25">
      <c r="A724" s="26"/>
      <c r="B724" s="15" t="s">
        <v>6</v>
      </c>
      <c r="C724" s="16">
        <v>4206341.1003326159</v>
      </c>
      <c r="D724" s="16">
        <v>543517.12674328603</v>
      </c>
      <c r="E724" s="16"/>
      <c r="F724" s="16">
        <v>342078.02062492131</v>
      </c>
    </row>
    <row r="725" spans="1:6" x14ac:dyDescent="0.25">
      <c r="A725" s="34"/>
      <c r="B725" s="35" t="s">
        <v>7</v>
      </c>
      <c r="C725" s="36">
        <v>364105.96515</v>
      </c>
      <c r="D725" s="36">
        <v>90997.587379999997</v>
      </c>
      <c r="E725" s="36"/>
      <c r="F725" s="36">
        <v>13070.38192</v>
      </c>
    </row>
    <row r="726" spans="1:6" x14ac:dyDescent="0.25">
      <c r="A726" s="37" t="s">
        <v>231</v>
      </c>
      <c r="B726" s="38"/>
      <c r="C726" s="38"/>
      <c r="D726" s="38"/>
      <c r="E726" s="38"/>
      <c r="F726" s="38"/>
    </row>
  </sheetData>
  <mergeCells count="8">
    <mergeCell ref="A524:B524"/>
    <mergeCell ref="A1:C1"/>
    <mergeCell ref="A3:F3"/>
    <mergeCell ref="A4:F4"/>
    <mergeCell ref="A5:F5"/>
    <mergeCell ref="A6:B7"/>
    <mergeCell ref="C6:C7"/>
    <mergeCell ref="D6:F6"/>
  </mergeCells>
  <pageMargins left="0.70866141732283472" right="0.70866141732283472" top="0.74803149606299213" bottom="0.74803149606299213" header="0.31496062992125984" footer="0.31496062992125984"/>
  <pageSetup scale="66" fitToHeight="0" orientation="portrait" verticalDpi="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Plurianuales</vt:lpstr>
      <vt:lpstr>Plurianuales!Área_de_impresión</vt:lpstr>
      <vt:lpstr>Plurianuales!Títulos_a_imprimir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 de Windows</cp:lastModifiedBy>
  <cp:lastPrinted>2018-04-27T01:36:30Z</cp:lastPrinted>
  <dcterms:created xsi:type="dcterms:W3CDTF">2018-01-26T18:51:24Z</dcterms:created>
  <dcterms:modified xsi:type="dcterms:W3CDTF">2018-04-27T01:37:41Z</dcterms:modified>
</cp:coreProperties>
</file>