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2T\Plurianuales\Finales\"/>
    </mc:Choice>
  </mc:AlternateContent>
  <bookViews>
    <workbookView xWindow="0" yWindow="0" windowWidth="28800" windowHeight="11835"/>
  </bookViews>
  <sheets>
    <sheet name="2T_2017" sheetId="1" r:id="rId1"/>
  </sheets>
  <definedNames>
    <definedName name="_xlnm._FilterDatabase" localSheetId="0" hidden="1">'2T_2017'!$A$7:$T$764</definedName>
    <definedName name="_xlnm.Print_Area" localSheetId="0">'2T_2017'!#REF!</definedName>
    <definedName name="_xlnm.Print_Titles" localSheetId="0">'2T_2017'!$1:$7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C12" i="1"/>
  <c r="D12" i="1"/>
  <c r="F12" i="1"/>
  <c r="C15" i="1"/>
  <c r="D15" i="1"/>
  <c r="D8" i="1" s="1"/>
  <c r="F15" i="1"/>
  <c r="C19" i="1"/>
  <c r="D19" i="1"/>
  <c r="D18" i="1" s="1"/>
  <c r="F19" i="1"/>
  <c r="C23" i="1"/>
  <c r="D23" i="1"/>
  <c r="F23" i="1"/>
  <c r="C26" i="1"/>
  <c r="D26" i="1"/>
  <c r="F26" i="1"/>
  <c r="C29" i="1"/>
  <c r="D29" i="1"/>
  <c r="F29" i="1"/>
  <c r="C33" i="1"/>
  <c r="D33" i="1"/>
  <c r="F33" i="1"/>
  <c r="C36" i="1"/>
  <c r="D36" i="1"/>
  <c r="F36" i="1"/>
  <c r="C39" i="1"/>
  <c r="D39" i="1"/>
  <c r="F39" i="1"/>
  <c r="C42" i="1"/>
  <c r="D42" i="1"/>
  <c r="F42" i="1"/>
  <c r="C46" i="1"/>
  <c r="D46" i="1"/>
  <c r="D45" i="1" s="1"/>
  <c r="F46" i="1"/>
  <c r="F45" i="1" s="1"/>
  <c r="C50" i="1"/>
  <c r="D50" i="1"/>
  <c r="F50" i="1"/>
  <c r="C53" i="1"/>
  <c r="D53" i="1"/>
  <c r="F53" i="1"/>
  <c r="C56" i="1"/>
  <c r="D56" i="1"/>
  <c r="F56" i="1"/>
  <c r="C59" i="1"/>
  <c r="D59" i="1"/>
  <c r="F59" i="1"/>
  <c r="C62" i="1"/>
  <c r="D62" i="1"/>
  <c r="F62" i="1"/>
  <c r="C65" i="1"/>
  <c r="D65" i="1"/>
  <c r="F65" i="1"/>
  <c r="C68" i="1"/>
  <c r="D68" i="1"/>
  <c r="F68" i="1"/>
  <c r="C71" i="1"/>
  <c r="D71" i="1"/>
  <c r="F71" i="1"/>
  <c r="C74" i="1"/>
  <c r="D74" i="1"/>
  <c r="F74" i="1"/>
  <c r="C77" i="1"/>
  <c r="D77" i="1"/>
  <c r="F77" i="1"/>
  <c r="C80" i="1"/>
  <c r="D80" i="1"/>
  <c r="F80" i="1"/>
  <c r="C83" i="1"/>
  <c r="D83" i="1"/>
  <c r="F83" i="1"/>
  <c r="C86" i="1"/>
  <c r="D86" i="1"/>
  <c r="F86" i="1"/>
  <c r="C89" i="1"/>
  <c r="D89" i="1"/>
  <c r="F89" i="1"/>
  <c r="C92" i="1"/>
  <c r="D92" i="1"/>
  <c r="F92" i="1"/>
  <c r="C95" i="1"/>
  <c r="D95" i="1"/>
  <c r="F95" i="1"/>
  <c r="C98" i="1"/>
  <c r="D98" i="1"/>
  <c r="F98" i="1"/>
  <c r="C101" i="1"/>
  <c r="D101" i="1"/>
  <c r="F101" i="1"/>
  <c r="C105" i="1"/>
  <c r="D105" i="1"/>
  <c r="F105" i="1"/>
  <c r="C108" i="1"/>
  <c r="D108" i="1"/>
  <c r="F108" i="1"/>
  <c r="C112" i="1"/>
  <c r="D112" i="1"/>
  <c r="F112" i="1"/>
  <c r="C115" i="1"/>
  <c r="D115" i="1"/>
  <c r="F115" i="1"/>
  <c r="C118" i="1"/>
  <c r="D118" i="1"/>
  <c r="F118" i="1"/>
  <c r="C121" i="1"/>
  <c r="D121" i="1"/>
  <c r="F121" i="1"/>
  <c r="C124" i="1"/>
  <c r="D124" i="1"/>
  <c r="F124" i="1"/>
  <c r="C127" i="1"/>
  <c r="D127" i="1"/>
  <c r="F127" i="1"/>
  <c r="C130" i="1"/>
  <c r="D130" i="1"/>
  <c r="F130" i="1"/>
  <c r="C133" i="1"/>
  <c r="D133" i="1"/>
  <c r="F133" i="1"/>
  <c r="C136" i="1"/>
  <c r="D136" i="1"/>
  <c r="F136" i="1"/>
  <c r="C139" i="1"/>
  <c r="D139" i="1"/>
  <c r="F139" i="1"/>
  <c r="C142" i="1"/>
  <c r="D142" i="1"/>
  <c r="F142" i="1"/>
  <c r="C145" i="1"/>
  <c r="D145" i="1"/>
  <c r="F145" i="1"/>
  <c r="C148" i="1"/>
  <c r="D148" i="1"/>
  <c r="F148" i="1"/>
  <c r="C151" i="1"/>
  <c r="D151" i="1"/>
  <c r="F151" i="1"/>
  <c r="C154" i="1"/>
  <c r="D154" i="1"/>
  <c r="F154" i="1"/>
  <c r="C157" i="1"/>
  <c r="D157" i="1"/>
  <c r="F157" i="1"/>
  <c r="C161" i="1"/>
  <c r="D161" i="1"/>
  <c r="F161" i="1"/>
  <c r="C164" i="1"/>
  <c r="D164" i="1"/>
  <c r="F164" i="1"/>
  <c r="C167" i="1"/>
  <c r="D167" i="1"/>
  <c r="F167" i="1"/>
  <c r="C170" i="1"/>
  <c r="D170" i="1"/>
  <c r="F170" i="1"/>
  <c r="C173" i="1"/>
  <c r="D173" i="1"/>
  <c r="F173" i="1"/>
  <c r="C176" i="1"/>
  <c r="D176" i="1"/>
  <c r="F176" i="1"/>
  <c r="C179" i="1"/>
  <c r="D179" i="1"/>
  <c r="F179" i="1"/>
  <c r="C182" i="1"/>
  <c r="D182" i="1"/>
  <c r="F182" i="1"/>
  <c r="C185" i="1"/>
  <c r="D185" i="1"/>
  <c r="F185" i="1"/>
  <c r="C188" i="1"/>
  <c r="D188" i="1"/>
  <c r="F188" i="1"/>
  <c r="C191" i="1"/>
  <c r="D191" i="1"/>
  <c r="F191" i="1"/>
  <c r="C194" i="1"/>
  <c r="D194" i="1"/>
  <c r="F194" i="1"/>
  <c r="C197" i="1"/>
  <c r="D197" i="1"/>
  <c r="F197" i="1"/>
  <c r="C200" i="1"/>
  <c r="D200" i="1"/>
  <c r="F200" i="1"/>
  <c r="C203" i="1"/>
  <c r="D203" i="1"/>
  <c r="F203" i="1"/>
  <c r="C206" i="1"/>
  <c r="D206" i="1"/>
  <c r="F206" i="1"/>
  <c r="C209" i="1"/>
  <c r="D209" i="1"/>
  <c r="F209" i="1"/>
  <c r="C212" i="1"/>
  <c r="D212" i="1"/>
  <c r="F212" i="1"/>
  <c r="C215" i="1"/>
  <c r="D215" i="1"/>
  <c r="F215" i="1"/>
  <c r="C218" i="1"/>
  <c r="D218" i="1"/>
  <c r="F218" i="1"/>
  <c r="C221" i="1"/>
  <c r="D221" i="1"/>
  <c r="F221" i="1"/>
  <c r="C224" i="1"/>
  <c r="D224" i="1"/>
  <c r="F224" i="1"/>
  <c r="C227" i="1"/>
  <c r="D227" i="1"/>
  <c r="F227" i="1"/>
  <c r="C230" i="1"/>
  <c r="D230" i="1"/>
  <c r="F230" i="1"/>
  <c r="C234" i="1"/>
  <c r="D234" i="1"/>
  <c r="F234" i="1"/>
  <c r="C237" i="1"/>
  <c r="D237" i="1"/>
  <c r="F237" i="1"/>
  <c r="C240" i="1"/>
  <c r="D240" i="1"/>
  <c r="F240" i="1"/>
  <c r="C243" i="1"/>
  <c r="D243" i="1"/>
  <c r="F243" i="1"/>
  <c r="C246" i="1"/>
  <c r="D246" i="1"/>
  <c r="F246" i="1"/>
  <c r="C249" i="1"/>
  <c r="D249" i="1"/>
  <c r="F249" i="1"/>
  <c r="C252" i="1"/>
  <c r="D252" i="1"/>
  <c r="F252" i="1"/>
  <c r="C256" i="1"/>
  <c r="D256" i="1"/>
  <c r="F256" i="1"/>
  <c r="C259" i="1"/>
  <c r="D259" i="1"/>
  <c r="F259" i="1"/>
  <c r="C262" i="1"/>
  <c r="D262" i="1"/>
  <c r="F262" i="1"/>
  <c r="C265" i="1"/>
  <c r="D265" i="1"/>
  <c r="F265" i="1"/>
  <c r="C268" i="1"/>
  <c r="D268" i="1"/>
  <c r="F268" i="1"/>
  <c r="C271" i="1"/>
  <c r="D271" i="1"/>
  <c r="F271" i="1"/>
  <c r="C274" i="1"/>
  <c r="D274" i="1"/>
  <c r="F274" i="1"/>
  <c r="C277" i="1"/>
  <c r="D277" i="1"/>
  <c r="F277" i="1"/>
  <c r="C280" i="1"/>
  <c r="D280" i="1"/>
  <c r="F280" i="1"/>
  <c r="C283" i="1"/>
  <c r="D283" i="1"/>
  <c r="F283" i="1"/>
  <c r="C286" i="1"/>
  <c r="D286" i="1"/>
  <c r="F286" i="1"/>
  <c r="C289" i="1"/>
  <c r="D289" i="1"/>
  <c r="F289" i="1"/>
  <c r="C292" i="1"/>
  <c r="D292" i="1"/>
  <c r="F292" i="1"/>
  <c r="C295" i="1"/>
  <c r="D295" i="1"/>
  <c r="F295" i="1"/>
  <c r="C298" i="1"/>
  <c r="D298" i="1"/>
  <c r="F298" i="1"/>
  <c r="C301" i="1"/>
  <c r="D301" i="1"/>
  <c r="F301" i="1"/>
  <c r="C304" i="1"/>
  <c r="D304" i="1"/>
  <c r="F304" i="1"/>
  <c r="C307" i="1"/>
  <c r="D307" i="1"/>
  <c r="F307" i="1"/>
  <c r="C310" i="1"/>
  <c r="D310" i="1"/>
  <c r="F310" i="1"/>
  <c r="C313" i="1"/>
  <c r="D313" i="1"/>
  <c r="F313" i="1"/>
  <c r="C316" i="1"/>
  <c r="D316" i="1"/>
  <c r="F316" i="1"/>
  <c r="C319" i="1"/>
  <c r="D319" i="1"/>
  <c r="F319" i="1"/>
  <c r="C322" i="1"/>
  <c r="D322" i="1"/>
  <c r="F322" i="1"/>
  <c r="C326" i="1"/>
  <c r="D326" i="1"/>
  <c r="F326" i="1"/>
  <c r="C329" i="1"/>
  <c r="D329" i="1"/>
  <c r="F329" i="1"/>
  <c r="C332" i="1"/>
  <c r="D332" i="1"/>
  <c r="F332" i="1"/>
  <c r="C335" i="1"/>
  <c r="D335" i="1"/>
  <c r="F335" i="1"/>
  <c r="C338" i="1"/>
  <c r="D338" i="1"/>
  <c r="F338" i="1"/>
  <c r="C341" i="1"/>
  <c r="D341" i="1"/>
  <c r="F341" i="1"/>
  <c r="C344" i="1"/>
  <c r="D344" i="1"/>
  <c r="F344" i="1"/>
  <c r="C347" i="1"/>
  <c r="D347" i="1"/>
  <c r="F347" i="1"/>
  <c r="C350" i="1"/>
  <c r="D350" i="1"/>
  <c r="F350" i="1"/>
  <c r="C353" i="1"/>
  <c r="D353" i="1"/>
  <c r="F353" i="1"/>
  <c r="C356" i="1"/>
  <c r="D356" i="1"/>
  <c r="F356" i="1"/>
  <c r="C359" i="1"/>
  <c r="D359" i="1"/>
  <c r="F359" i="1"/>
  <c r="C362" i="1"/>
  <c r="D362" i="1"/>
  <c r="F362" i="1"/>
  <c r="C365" i="1"/>
  <c r="D365" i="1"/>
  <c r="F365" i="1"/>
  <c r="C368" i="1"/>
  <c r="D368" i="1"/>
  <c r="F368" i="1"/>
  <c r="C371" i="1"/>
  <c r="D371" i="1"/>
  <c r="F371" i="1"/>
  <c r="C374" i="1"/>
  <c r="D374" i="1"/>
  <c r="F374" i="1"/>
  <c r="C377" i="1"/>
  <c r="D377" i="1"/>
  <c r="F377" i="1"/>
  <c r="C380" i="1"/>
  <c r="D380" i="1"/>
  <c r="F380" i="1"/>
  <c r="C383" i="1"/>
  <c r="D383" i="1"/>
  <c r="F383" i="1"/>
  <c r="C386" i="1"/>
  <c r="D386" i="1"/>
  <c r="F386" i="1"/>
  <c r="C389" i="1"/>
  <c r="D389" i="1"/>
  <c r="F389" i="1"/>
  <c r="C392" i="1"/>
  <c r="D392" i="1"/>
  <c r="F392" i="1"/>
  <c r="C395" i="1"/>
  <c r="D395" i="1"/>
  <c r="F395" i="1"/>
  <c r="C398" i="1"/>
  <c r="D398" i="1"/>
  <c r="F398" i="1"/>
  <c r="C402" i="1"/>
  <c r="C401" i="1" s="1"/>
  <c r="D402" i="1"/>
  <c r="D401" i="1" s="1"/>
  <c r="F402" i="1"/>
  <c r="F401" i="1" s="1"/>
  <c r="C406" i="1"/>
  <c r="D406" i="1"/>
  <c r="F406" i="1"/>
  <c r="C409" i="1"/>
  <c r="D409" i="1"/>
  <c r="F409" i="1"/>
  <c r="C412" i="1"/>
  <c r="D412" i="1"/>
  <c r="F412" i="1"/>
  <c r="C416" i="1"/>
  <c r="D416" i="1"/>
  <c r="F416" i="1"/>
  <c r="F415" i="1" s="1"/>
  <c r="C419" i="1"/>
  <c r="D419" i="1"/>
  <c r="F419" i="1"/>
  <c r="C422" i="1"/>
  <c r="D422" i="1"/>
  <c r="F422" i="1"/>
  <c r="C425" i="1"/>
  <c r="D425" i="1"/>
  <c r="F425" i="1"/>
  <c r="C429" i="1"/>
  <c r="D429" i="1"/>
  <c r="F429" i="1"/>
  <c r="C432" i="1"/>
  <c r="D432" i="1"/>
  <c r="F432" i="1"/>
  <c r="C435" i="1"/>
  <c r="D435" i="1"/>
  <c r="F435" i="1"/>
  <c r="C438" i="1"/>
  <c r="D438" i="1"/>
  <c r="F438" i="1"/>
  <c r="C441" i="1"/>
  <c r="D441" i="1"/>
  <c r="F441" i="1"/>
  <c r="C444" i="1"/>
  <c r="D444" i="1"/>
  <c r="F444" i="1"/>
  <c r="C447" i="1"/>
  <c r="D447" i="1"/>
  <c r="F447" i="1"/>
  <c r="C450" i="1"/>
  <c r="D450" i="1"/>
  <c r="F450" i="1"/>
  <c r="C454" i="1"/>
  <c r="D454" i="1"/>
  <c r="F454" i="1"/>
  <c r="C457" i="1"/>
  <c r="D457" i="1"/>
  <c r="F457" i="1"/>
  <c r="C461" i="1"/>
  <c r="D461" i="1"/>
  <c r="F461" i="1"/>
  <c r="C464" i="1"/>
  <c r="D464" i="1"/>
  <c r="F464" i="1"/>
  <c r="C467" i="1"/>
  <c r="D467" i="1"/>
  <c r="F467" i="1"/>
  <c r="C470" i="1"/>
  <c r="D470" i="1"/>
  <c r="F470" i="1"/>
  <c r="C473" i="1"/>
  <c r="D473" i="1"/>
  <c r="F473" i="1"/>
  <c r="C476" i="1"/>
  <c r="D476" i="1"/>
  <c r="F476" i="1"/>
  <c r="C479" i="1"/>
  <c r="D479" i="1"/>
  <c r="F479" i="1"/>
  <c r="C482" i="1"/>
  <c r="D482" i="1"/>
  <c r="F482" i="1"/>
  <c r="C485" i="1"/>
  <c r="D485" i="1"/>
  <c r="F485" i="1"/>
  <c r="C489" i="1"/>
  <c r="D489" i="1"/>
  <c r="F489" i="1"/>
  <c r="C492" i="1"/>
  <c r="D492" i="1"/>
  <c r="F492" i="1"/>
  <c r="C495" i="1"/>
  <c r="D495" i="1"/>
  <c r="F495" i="1"/>
  <c r="C498" i="1"/>
  <c r="D498" i="1"/>
  <c r="F498" i="1"/>
  <c r="C501" i="1"/>
  <c r="D501" i="1"/>
  <c r="F501" i="1"/>
  <c r="C504" i="1"/>
  <c r="D504" i="1"/>
  <c r="F504" i="1"/>
  <c r="C507" i="1"/>
  <c r="D507" i="1"/>
  <c r="F507" i="1"/>
  <c r="C510" i="1"/>
  <c r="D510" i="1"/>
  <c r="F510" i="1"/>
  <c r="C513" i="1"/>
  <c r="D513" i="1"/>
  <c r="F513" i="1"/>
  <c r="C516" i="1"/>
  <c r="D516" i="1"/>
  <c r="F516" i="1"/>
  <c r="C519" i="1"/>
  <c r="D519" i="1"/>
  <c r="F519" i="1"/>
  <c r="C523" i="1"/>
  <c r="D523" i="1"/>
  <c r="F523" i="1"/>
  <c r="C526" i="1"/>
  <c r="D526" i="1"/>
  <c r="F526" i="1"/>
  <c r="C529" i="1"/>
  <c r="D529" i="1"/>
  <c r="F529" i="1"/>
  <c r="C532" i="1"/>
  <c r="D532" i="1"/>
  <c r="F532" i="1"/>
  <c r="C535" i="1"/>
  <c r="D535" i="1"/>
  <c r="F535" i="1"/>
  <c r="C538" i="1"/>
  <c r="D538" i="1"/>
  <c r="F538" i="1"/>
  <c r="C542" i="1"/>
  <c r="C541" i="1" s="1"/>
  <c r="D542" i="1"/>
  <c r="D541" i="1" s="1"/>
  <c r="F542" i="1"/>
  <c r="C546" i="1"/>
  <c r="D546" i="1"/>
  <c r="D545" i="1" s="1"/>
  <c r="F546" i="1"/>
  <c r="C550" i="1"/>
  <c r="C549" i="1" s="1"/>
  <c r="D550" i="1"/>
  <c r="D549" i="1" s="1"/>
  <c r="F550" i="1"/>
  <c r="C554" i="1"/>
  <c r="C553" i="1" s="1"/>
  <c r="D554" i="1"/>
  <c r="D553" i="1" s="1"/>
  <c r="F554" i="1"/>
  <c r="C558" i="1"/>
  <c r="C557" i="1" s="1"/>
  <c r="D558" i="1"/>
  <c r="D557" i="1" s="1"/>
  <c r="F558" i="1"/>
  <c r="C562" i="1"/>
  <c r="D562" i="1"/>
  <c r="D561" i="1" s="1"/>
  <c r="F562" i="1"/>
  <c r="C566" i="1"/>
  <c r="C565" i="1" s="1"/>
  <c r="D566" i="1"/>
  <c r="D565" i="1" s="1"/>
  <c r="F566" i="1"/>
  <c r="C570" i="1"/>
  <c r="D570" i="1"/>
  <c r="F570" i="1"/>
  <c r="C573" i="1"/>
  <c r="D573" i="1"/>
  <c r="F573" i="1"/>
  <c r="C576" i="1"/>
  <c r="D576" i="1"/>
  <c r="F576" i="1"/>
  <c r="C579" i="1"/>
  <c r="D579" i="1"/>
  <c r="F579" i="1"/>
  <c r="C582" i="1"/>
  <c r="D582" i="1"/>
  <c r="F582" i="1"/>
  <c r="C585" i="1"/>
  <c r="D585" i="1"/>
  <c r="F585" i="1"/>
  <c r="C588" i="1"/>
  <c r="D588" i="1"/>
  <c r="F588" i="1"/>
  <c r="C591" i="1"/>
  <c r="D591" i="1"/>
  <c r="F591" i="1"/>
  <c r="C594" i="1"/>
  <c r="D594" i="1"/>
  <c r="F594" i="1"/>
  <c r="C597" i="1"/>
  <c r="D597" i="1"/>
  <c r="F597" i="1"/>
  <c r="C600" i="1"/>
  <c r="D600" i="1"/>
  <c r="F600" i="1"/>
  <c r="C603" i="1"/>
  <c r="D603" i="1"/>
  <c r="F603" i="1"/>
  <c r="C606" i="1"/>
  <c r="D606" i="1"/>
  <c r="F606" i="1"/>
  <c r="C609" i="1"/>
  <c r="D609" i="1"/>
  <c r="F609" i="1"/>
  <c r="C612" i="1"/>
  <c r="D612" i="1"/>
  <c r="F612" i="1"/>
  <c r="C615" i="1"/>
  <c r="D615" i="1"/>
  <c r="F615" i="1"/>
  <c r="C618" i="1"/>
  <c r="D618" i="1"/>
  <c r="F618" i="1"/>
  <c r="C621" i="1"/>
  <c r="D621" i="1"/>
  <c r="F621" i="1"/>
  <c r="C624" i="1"/>
  <c r="D624" i="1"/>
  <c r="F624" i="1"/>
  <c r="C627" i="1"/>
  <c r="D627" i="1"/>
  <c r="F627" i="1"/>
  <c r="C630" i="1"/>
  <c r="D630" i="1"/>
  <c r="F630" i="1"/>
  <c r="C633" i="1"/>
  <c r="D633" i="1"/>
  <c r="F633" i="1"/>
  <c r="C636" i="1"/>
  <c r="D636" i="1"/>
  <c r="F636" i="1"/>
  <c r="C639" i="1"/>
  <c r="D639" i="1"/>
  <c r="F639" i="1"/>
  <c r="C642" i="1"/>
  <c r="D642" i="1"/>
  <c r="F642" i="1"/>
  <c r="C645" i="1"/>
  <c r="D645" i="1"/>
  <c r="F645" i="1"/>
  <c r="C649" i="1"/>
  <c r="C648" i="1" s="1"/>
  <c r="D649" i="1"/>
  <c r="D648" i="1" s="1"/>
  <c r="F649" i="1"/>
  <c r="F648" i="1" s="1"/>
  <c r="C653" i="1"/>
  <c r="D653" i="1"/>
  <c r="D652" i="1" s="1"/>
  <c r="F653" i="1"/>
  <c r="C657" i="1"/>
  <c r="C656" i="1" s="1"/>
  <c r="D657" i="1"/>
  <c r="D656" i="1" s="1"/>
  <c r="F657" i="1"/>
  <c r="F656" i="1" s="1"/>
  <c r="C661" i="1"/>
  <c r="C660" i="1" s="1"/>
  <c r="D661" i="1"/>
  <c r="D660" i="1" s="1"/>
  <c r="F661" i="1"/>
  <c r="F660" i="1" s="1"/>
  <c r="C665" i="1"/>
  <c r="C664" i="1" s="1"/>
  <c r="D665" i="1"/>
  <c r="D664" i="1" s="1"/>
  <c r="F665" i="1"/>
  <c r="F664" i="1" s="1"/>
  <c r="C669" i="1"/>
  <c r="C668" i="1" s="1"/>
  <c r="D669" i="1"/>
  <c r="D668" i="1" s="1"/>
  <c r="F669" i="1"/>
  <c r="C673" i="1"/>
  <c r="D673" i="1"/>
  <c r="F673" i="1"/>
  <c r="C676" i="1"/>
  <c r="D676" i="1"/>
  <c r="F676" i="1"/>
  <c r="C679" i="1"/>
  <c r="D679" i="1"/>
  <c r="F679" i="1"/>
  <c r="C682" i="1"/>
  <c r="D682" i="1"/>
  <c r="F682" i="1"/>
  <c r="C685" i="1"/>
  <c r="D685" i="1"/>
  <c r="F685" i="1"/>
  <c r="C688" i="1"/>
  <c r="D688" i="1"/>
  <c r="F688" i="1"/>
  <c r="C692" i="1"/>
  <c r="D692" i="1"/>
  <c r="F692" i="1"/>
  <c r="C695" i="1"/>
  <c r="D695" i="1"/>
  <c r="F695" i="1"/>
  <c r="C698" i="1"/>
  <c r="D698" i="1"/>
  <c r="F698" i="1"/>
  <c r="C701" i="1"/>
  <c r="D701" i="1"/>
  <c r="F701" i="1"/>
  <c r="C704" i="1"/>
  <c r="D704" i="1"/>
  <c r="F704" i="1"/>
  <c r="C707" i="1"/>
  <c r="D707" i="1"/>
  <c r="F707" i="1"/>
  <c r="C710" i="1"/>
  <c r="D710" i="1"/>
  <c r="F710" i="1"/>
  <c r="C713" i="1"/>
  <c r="D713" i="1"/>
  <c r="F713" i="1"/>
  <c r="C716" i="1"/>
  <c r="D716" i="1"/>
  <c r="F716" i="1"/>
  <c r="C719" i="1"/>
  <c r="D719" i="1"/>
  <c r="F719" i="1"/>
  <c r="C722" i="1"/>
  <c r="D722" i="1"/>
  <c r="F722" i="1"/>
  <c r="C725" i="1"/>
  <c r="D725" i="1"/>
  <c r="F725" i="1"/>
  <c r="C728" i="1"/>
  <c r="D728" i="1"/>
  <c r="F728" i="1"/>
  <c r="C731" i="1"/>
  <c r="D731" i="1"/>
  <c r="F731" i="1"/>
  <c r="C735" i="1"/>
  <c r="D735" i="1"/>
  <c r="D734" i="1" s="1"/>
  <c r="F735" i="1"/>
  <c r="C738" i="1"/>
  <c r="D738" i="1"/>
  <c r="F738" i="1"/>
  <c r="C741" i="1"/>
  <c r="D741" i="1"/>
  <c r="F741" i="1"/>
  <c r="C744" i="1"/>
  <c r="D744" i="1"/>
  <c r="F744" i="1"/>
  <c r="C747" i="1"/>
  <c r="D747" i="1"/>
  <c r="F747" i="1"/>
  <c r="C750" i="1"/>
  <c r="D750" i="1"/>
  <c r="F750" i="1"/>
  <c r="C753" i="1"/>
  <c r="D753" i="1"/>
  <c r="F753" i="1"/>
  <c r="C756" i="1"/>
  <c r="D756" i="1"/>
  <c r="F756" i="1"/>
  <c r="C760" i="1"/>
  <c r="C759" i="1" s="1"/>
  <c r="D760" i="1"/>
  <c r="F760" i="1"/>
  <c r="F759" i="1" s="1"/>
  <c r="C734" i="1" l="1"/>
  <c r="C569" i="1"/>
  <c r="D415" i="1"/>
  <c r="D255" i="1"/>
  <c r="F160" i="1"/>
  <c r="F111" i="1"/>
  <c r="D569" i="1"/>
  <c r="F255" i="1"/>
  <c r="C415" i="1"/>
  <c r="C255" i="1"/>
  <c r="D160" i="1"/>
  <c r="D111" i="1"/>
  <c r="F734" i="1"/>
  <c r="F569" i="1"/>
  <c r="C160" i="1"/>
  <c r="C111" i="1"/>
  <c r="C104" i="1"/>
  <c r="C522" i="1"/>
  <c r="C672" i="1"/>
  <c r="C488" i="1"/>
  <c r="C453" i="1"/>
  <c r="C405" i="1"/>
  <c r="C428" i="1"/>
  <c r="D691" i="1"/>
  <c r="D460" i="1"/>
  <c r="D672" i="1"/>
  <c r="D428" i="1"/>
  <c r="C691" i="1"/>
  <c r="D522" i="1"/>
  <c r="D233" i="1"/>
  <c r="D488" i="1"/>
  <c r="D453" i="1"/>
  <c r="D405" i="1"/>
  <c r="C325" i="1"/>
  <c r="D325" i="1"/>
  <c r="D104" i="1"/>
  <c r="F325" i="1"/>
  <c r="D49" i="1"/>
  <c r="D32" i="1"/>
  <c r="D22" i="1"/>
  <c r="C652" i="1"/>
  <c r="C561" i="1"/>
  <c r="C545" i="1"/>
  <c r="C460" i="1"/>
  <c r="D759" i="1"/>
  <c r="C233" i="1"/>
  <c r="F691" i="1"/>
  <c r="F672" i="1"/>
  <c r="F668" i="1"/>
  <c r="F652" i="1"/>
  <c r="F565" i="1"/>
  <c r="F561" i="1"/>
  <c r="F557" i="1"/>
  <c r="F553" i="1"/>
  <c r="F549" i="1"/>
  <c r="F545" i="1"/>
  <c r="F541" i="1"/>
  <c r="F522" i="1"/>
  <c r="F488" i="1"/>
  <c r="F460" i="1"/>
  <c r="F453" i="1"/>
  <c r="F428" i="1"/>
  <c r="F233" i="1"/>
  <c r="F405" i="1"/>
  <c r="F104" i="1"/>
  <c r="C49" i="1"/>
  <c r="F49" i="1"/>
  <c r="C45" i="1"/>
  <c r="C32" i="1"/>
  <c r="C22" i="1"/>
  <c r="C18" i="1"/>
  <c r="C8" i="1"/>
  <c r="F32" i="1"/>
  <c r="F22" i="1"/>
  <c r="F18" i="1"/>
  <c r="F8" i="1"/>
</calcChain>
</file>

<file path=xl/sharedStrings.xml><?xml version="1.0" encoding="utf-8"?>
<sst xmlns="http://schemas.openxmlformats.org/spreadsheetml/2006/main" count="768" uniqueCount="261">
  <si>
    <t>Fuente: Dependencias y entidades de la Administración Pública Federal.</t>
  </si>
  <si>
    <t>Gasto de Inversión</t>
  </si>
  <si>
    <t>Gasto Corriente</t>
  </si>
  <si>
    <t>Sector Central</t>
  </si>
  <si>
    <t>53  Comisión Federal de Electricidad</t>
  </si>
  <si>
    <t>Pemex Cogeneración y Servicios</t>
  </si>
  <si>
    <t>Pemex Corporativo</t>
  </si>
  <si>
    <t>Pemex Transformación Industrial</t>
  </si>
  <si>
    <t>Pemex Perforación y Servicios</t>
  </si>
  <si>
    <t>Pemex Logística</t>
  </si>
  <si>
    <t>Pemex-Etileno</t>
  </si>
  <si>
    <t>Pemex-Fertilizantes</t>
  </si>
  <si>
    <t>Pemex-Exploración y Producción</t>
  </si>
  <si>
    <t>52  Petróleos Mexicanos</t>
  </si>
  <si>
    <t>51 Instituto de Seguridad y Servicios Sociales de los Trabajadores del Estado</t>
  </si>
  <si>
    <t>50 Instituto Mexicano del Seguro Social</t>
  </si>
  <si>
    <t>Televisión Metropolitana S.A. de C.V.</t>
  </si>
  <si>
    <t>Instituto Mexicano de Cinematografía</t>
  </si>
  <si>
    <t>Instituto Nacional de Lenguas Indígenas</t>
  </si>
  <si>
    <t>Fideicomiso para la Cineteca Nacional</t>
  </si>
  <si>
    <t>Estudios Churubusco Azteca, S.A.</t>
  </si>
  <si>
    <t>Centro de Capacitación Cinematográfica, A.C.</t>
  </si>
  <si>
    <t>Instituto Nacional del Estudios Históricos de las Revoluciones de México</t>
  </si>
  <si>
    <t>Instituto Nacional del Derecho de Autor</t>
  </si>
  <si>
    <t>Radio Educación</t>
  </si>
  <si>
    <t>Instituto Nacional de Bellas Artes y Literatura</t>
  </si>
  <si>
    <t>Instituto Nacional deAntropología e Historia</t>
  </si>
  <si>
    <t>48 Cultura</t>
  </si>
  <si>
    <t>Sistema Público de Radiodifusión del Estado Mexicano</t>
  </si>
  <si>
    <t>Notimex, Agencia de Noticias del Estado Mexicano</t>
  </si>
  <si>
    <t>Comisión Ejecutiva de Atención a Víctimas</t>
  </si>
  <si>
    <t>Procuraduría de la Defensa del Contribuyente</t>
  </si>
  <si>
    <t>Instituto Nacional de las Mujeres</t>
  </si>
  <si>
    <t>Comisión Nacional para el Desarrollo de los Pueblos Indígenas</t>
  </si>
  <si>
    <t>47 Entidades no Sectorizadas</t>
  </si>
  <si>
    <t>46 Comisión Nacional de Hidrocarburos</t>
  </si>
  <si>
    <t>45 Comisión Reguladora de Energía</t>
  </si>
  <si>
    <t>44 Instituto Nacional de Transparencia, Acceso a la Información y Protección de Datos Personales</t>
  </si>
  <si>
    <t>43 Instituto Federal de Telecomunicaciones</t>
  </si>
  <si>
    <t>42 Instituto Nacional para la Evaluación de la Educación</t>
  </si>
  <si>
    <t>41 Comisión Federal de Competencia Económica</t>
  </si>
  <si>
    <t>INFOTEC Centro de Investigación e Innovación en Tecnologías de la Información y Comunicación</t>
  </si>
  <si>
    <t>Centro de Investigación y Desarrollo Tecnológico en Electroquímica, S.C.</t>
  </si>
  <si>
    <t>El Colegio de Michoacán, A.C.</t>
  </si>
  <si>
    <t>Centro de Investigación en Alimentación y Desarrollo, A.C.</t>
  </si>
  <si>
    <t>Instituto Potosino de Investigación Científica y Tecnológica, A.C.</t>
  </si>
  <si>
    <t>Instituto de Ecología, A.C.</t>
  </si>
  <si>
    <t>El Colegio de San Luis, A.C.</t>
  </si>
  <si>
    <t xml:space="preserve"> El Colegio de la Frontera Norte, A.C.</t>
  </si>
  <si>
    <t>Corporación Mexicana de Investigación en Materiales, S.A. de C.V.</t>
  </si>
  <si>
    <t>CIATEQ, A.C. Centro de Tecnología Avanzada</t>
  </si>
  <si>
    <t>Centro de Investigaciones en Óptica, A.C.</t>
  </si>
  <si>
    <t>Centro de Investigación Científica de Yucatán, A.C.</t>
  </si>
  <si>
    <t>Centro de Investigaciones Biológicas del Noroeste, S.C.</t>
  </si>
  <si>
    <t>Centro de Investigación y Docencia Económicas, A.C.</t>
  </si>
  <si>
    <t>Centro de Investigación y Asistencia en Tecnología y Diseño del Estado de Jalisco, A.C.</t>
  </si>
  <si>
    <t>CIATEC, A.C. "Centro de Innovación Aplicada en Tecnologías Competitivas"</t>
  </si>
  <si>
    <t>Centro de Investigación en Materiales Avanzados, S.C.</t>
  </si>
  <si>
    <t>Centro de Investigación en Geografía y Geomática "Ing. Jorge L. Tamayo", A.C.</t>
  </si>
  <si>
    <t>Centro de Investigación Científica y de Educación Superior de Ensenada, Baja California</t>
  </si>
  <si>
    <t>Centro de Ingeniería y Desarrollo Industrial</t>
  </si>
  <si>
    <t xml:space="preserve">Instituto Nacional de Astrofísica Óptica y Electrónica </t>
  </si>
  <si>
    <t>Instituto de Investigaciones "Dr. José María Luis Mora"</t>
  </si>
  <si>
    <t>El Colegio de la Frontera Sur</t>
  </si>
  <si>
    <t>Consejo Nacional de Ciencia y Tecnología</t>
  </si>
  <si>
    <t>Centro de Investigaciones y Estudios Superiores en Antropología Social</t>
  </si>
  <si>
    <t>Centro de Investigación en Química Aplicada</t>
  </si>
  <si>
    <t>38 Consejo Nacional de Ciencia y Tecnología</t>
  </si>
  <si>
    <t>37 Consejería Jurídica del Ejecutivo Federal</t>
  </si>
  <si>
    <t>35 Comisión Nacional de los Derechos Humanos</t>
  </si>
  <si>
    <t>32 Tribunal Federal de Justicia  Administrativa</t>
  </si>
  <si>
    <t>31 Tribunales Agrarios</t>
  </si>
  <si>
    <t>27 Función Pública</t>
  </si>
  <si>
    <t>25 Previsiones y Aportaciones para los Sistemas de Educación Básica, Normal, Tecnológica y de Adultos</t>
  </si>
  <si>
    <t>22  Instituto Nacional Electoral</t>
  </si>
  <si>
    <t>FONATUR Operadora Portuaria, S.A. de C.V.</t>
  </si>
  <si>
    <t>FONATUR Mantenimiento Turístico, S.A. de C.V.</t>
  </si>
  <si>
    <t>Fondo Nacional de Fomento al Turismo</t>
  </si>
  <si>
    <t>Consejo de Promoción Turística de México, S.A. de C.V.</t>
  </si>
  <si>
    <t>FONATUR Constructora, S.A. de C.V.</t>
  </si>
  <si>
    <t>21 Turismo</t>
  </si>
  <si>
    <t>Instituto Nacional de la Económia Social</t>
  </si>
  <si>
    <t>Consejo Nacional para el Desarrollo y la Inclusión de las Personas con Discapacidad</t>
  </si>
  <si>
    <t>Fondo Nacional para el Fomento de las Artesanías</t>
  </si>
  <si>
    <t>Liconsa, S.A. de C.V.</t>
  </si>
  <si>
    <t>Diconsa, S.A. de C.V.</t>
  </si>
  <si>
    <t>Consejo Nacional de Evaluación de la Política de Desarrollo Social</t>
  </si>
  <si>
    <t>Instituto Nacional de las Personas Adultas Mayores</t>
  </si>
  <si>
    <t>Instituto Mexicano de la Juventud</t>
  </si>
  <si>
    <t>Coordinación Nacional de PROSPERA Programa de Inclusión Social</t>
  </si>
  <si>
    <t>Instituto Nacional de Desarrollo Social</t>
  </si>
  <si>
    <t>20 Desarrollo Social</t>
  </si>
  <si>
    <t>Centro Nacional de Control del Gas Natural</t>
  </si>
  <si>
    <t>Centro Nacional de Control de Energía</t>
  </si>
  <si>
    <t>Instituto Nacional de Investigaciones Nucleares</t>
  </si>
  <si>
    <t>Instituto Mexicano del Petróleo</t>
  </si>
  <si>
    <t>Instituto Nacional de Electricidad y Energías Limpias</t>
  </si>
  <si>
    <t>Compañía Mexicana de Exploraciones, S.A. de C.V.</t>
  </si>
  <si>
    <t>Comisión Nacional para el Uso Eficiente de la Energía</t>
  </si>
  <si>
    <t>Comisión Nacional de Seguridad Nuclear y Salvaguardias</t>
  </si>
  <si>
    <t>18 Energía</t>
  </si>
  <si>
    <t>Instituto Nacional de Ciencias Penales</t>
  </si>
  <si>
    <t>17 Procuraduría General de la República</t>
  </si>
  <si>
    <t>Agencia de Seguridad, Energía y Ambiente</t>
  </si>
  <si>
    <t>Instituto Mexicano de Tecnología del Agua</t>
  </si>
  <si>
    <t xml:space="preserve">Comisión Nacional Forestal </t>
  </si>
  <si>
    <t>Comisión Nacional de Áreas Naturales Protegidas</t>
  </si>
  <si>
    <t>Procuraduría Federal de Protección al Medio Ambiente</t>
  </si>
  <si>
    <t>Instituto Nacional de Ecología y Cambio Climático</t>
  </si>
  <si>
    <t xml:space="preserve">Comisión Nacional del Agua </t>
  </si>
  <si>
    <t>16 Medio Ambiente y Recursos Naturales</t>
  </si>
  <si>
    <t>Fideicomiso Fondo Nacional de Habitaciones Populares</t>
  </si>
  <si>
    <t>Procuraduría Agraria</t>
  </si>
  <si>
    <t>Comisión Nacional de Vivienda</t>
  </si>
  <si>
    <t>15 Desarrollo Agrario, Territorial y Urbano</t>
  </si>
  <si>
    <t>Instituto del Fondo Nacional para el Consumo de los Trabajadores</t>
  </si>
  <si>
    <t>Comisión Nacional de los Salarios Mínimos</t>
  </si>
  <si>
    <t>14 Trabajo y Previsión Social</t>
  </si>
  <si>
    <t>13 Marina</t>
  </si>
  <si>
    <t>Sistema Nacional para el Desarrollo Integral de la Familia</t>
  </si>
  <si>
    <t>Instituto Nacional de Salud Pública</t>
  </si>
  <si>
    <t>Instituto Nacional de Rehabilitación Luis Guillermo Ibarra Ibarra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</si>
  <si>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</si>
  <si>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</si>
  <si>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</si>
  <si>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Medicina Genómica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</si>
  <si>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</si>
  <si>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</si>
  <si>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</si>
  <si>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Cardiología Ignacio Chávez</t>
  </si>
  <si>
    <t>Instituto Nacional de Cancerología</t>
  </si>
  <si>
    <t>Hospital Regional de Alta Especialidad de Ixtapaluca</t>
  </si>
  <si>
    <t>Hospital Regional de Alta Especialidad de Ciudad Victoria "Bicentenario 2010"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</si>
  <si>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</si>
  <si>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</si>
  <si>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</si>
  <si>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</si>
  <si>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</si>
  <si>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</si>
  <si>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</si>
  <si>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</si>
  <si>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</si>
  <si>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</si>
  <si>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12 Salud</t>
  </si>
  <si>
    <t>Tecnológico Nacional de México</t>
  </si>
  <si>
    <t>Centro de Estudios Avanzados del Instituto Politécnico Nacional</t>
  </si>
  <si>
    <t>Patronato de Obras e Instalaciones del Instituto Politécnico Nacional</t>
  </si>
  <si>
    <t>Instituto Mexicano de la Radio</t>
  </si>
  <si>
    <t>Instituto Nacional de la Infraestructura Física Educativa</t>
  </si>
  <si>
    <t>Instituto Nacional para la Educación de los Adultos</t>
  </si>
  <si>
    <t>Impresora y Encuadernadora Progreso, S.A. de C.V.</t>
  </si>
  <si>
    <t>Fondo de Cultura Económica</t>
  </si>
  <si>
    <t>Fideicomiso de los Sistemas Normalizado de Competencia Laboral y de Certificación de Competencia Laboral</t>
  </si>
  <si>
    <t>El Colegio de México, A.C.</t>
  </si>
  <si>
    <t>Consejo Nacional de Fomento Educativo</t>
  </si>
  <si>
    <t>Comisión Nacional de Libros de Texto Gratuitos</t>
  </si>
  <si>
    <t>Comisión Nacional de Cultura Física y Deporte</t>
  </si>
  <si>
    <t>Comisión de Operación y Fomento de Actividades Académicas del Instituto Politécnico Nacional</t>
  </si>
  <si>
    <t>Colegio Nacional de Educación Profesional Técnica</t>
  </si>
  <si>
    <t>Colegio de Bachilleres</t>
  </si>
  <si>
    <t>Centro de Enseñanza Técnica Industrial</t>
  </si>
  <si>
    <t>Universidad Abierta y a Distancia de México</t>
  </si>
  <si>
    <t>XE-IPN Canal 11</t>
  </si>
  <si>
    <t>Instituto Politécnico Nacional</t>
  </si>
  <si>
    <t>Universidad Nacional Autónoma de México</t>
  </si>
  <si>
    <t>Universidad Pedagógica Nacional</t>
  </si>
  <si>
    <t>11 Educación Pública</t>
  </si>
  <si>
    <t>Exportadora de Sal, S.A. de C.V.</t>
  </si>
  <si>
    <t>Procuraduría Federal del Consumidor</t>
  </si>
  <si>
    <t>Instituto Mexicano de la Propiedad Industrial</t>
  </si>
  <si>
    <t>ProMéxico</t>
  </si>
  <si>
    <t>Fideicomiso de Fomento Minero</t>
  </si>
  <si>
    <t>Centro Nacional de Metrología</t>
  </si>
  <si>
    <t>10 Economía</t>
  </si>
  <si>
    <t>Servicios Aeroportuarios de la Ciudad de México, S.A. de C.V.</t>
  </si>
  <si>
    <t>Aeropuerto Internacional de la Ciudad de México, S.A. de C.V.</t>
  </si>
  <si>
    <t>Grupo Aeroportuario de la Ciudad de México, S.A. de C.V.</t>
  </si>
  <si>
    <t>Servicios a la Navegación en el Espacio Aéreo Mexicano</t>
  </si>
  <si>
    <t>Instituto Mexicano del Transporte</t>
  </si>
  <si>
    <t>Servicio Postal Mexicano</t>
  </si>
  <si>
    <t>Organismo Promotor de Inversiones en Telecomunicaciones</t>
  </si>
  <si>
    <t>Administración Portuaria Integral de Salina Cruz, S.A. de C.V.</t>
  </si>
  <si>
    <t>Administración Portuaria Integral de Veracruz, S.A. de C.V.</t>
  </si>
  <si>
    <t>Administración Portuaria Integral de Tampico, S.A. de C.V.</t>
  </si>
  <si>
    <t>Administración Portuaria Integral de Manzanillo, S.A. de C.V.</t>
  </si>
  <si>
    <t>Administración Portuaria Integral de Lázaro Cárdenas, S.A. de C.V.</t>
  </si>
  <si>
    <t>Administración Portuaria Integral de Altamira, S.A. de C.V.</t>
  </si>
  <si>
    <t>Administración Portuaria Integral de Tuxpan, S.A. de C.V.</t>
  </si>
  <si>
    <t>Administración Portuaria Integral de Topolobampo, S.A. de C.V.</t>
  </si>
  <si>
    <t>Administración Portuaria Integral de Puerto Vallarta, S.A. de C.V.</t>
  </si>
  <si>
    <t>Administración Portuaria Integral de Progreso, S.A. de C.V.</t>
  </si>
  <si>
    <t>Administración Portuaria Integral de Mazatlán, S.A. de C.V.</t>
  </si>
  <si>
    <t>Administración Portuaria Integral de Ensenada, S.A. de C.V.</t>
  </si>
  <si>
    <t>Administración Portuaria Integral de Dos Bocas, S.A. de C.V.</t>
  </si>
  <si>
    <t>Caminos y Puentes Federales de Ingresos y Servicios Conexos</t>
  </si>
  <si>
    <t>Agencia Espacial Mexicana</t>
  </si>
  <si>
    <t>Aeropuertos y Servicios Auxiliares</t>
  </si>
  <si>
    <t>09 Comunicaciones y Transportes</t>
  </si>
  <si>
    <t>Instituto Nacional de Investigaciones Forestales, Agrícolas y Pecuarias</t>
  </si>
  <si>
    <t>Instituto Nacional de Pesca</t>
  </si>
  <si>
    <t>Comisión Nacional de las Zonas Áridas</t>
  </si>
  <si>
    <t>Colegio de Postgraduados</t>
  </si>
  <si>
    <t>Comisión Nacional de Acuacultura y Pesca</t>
  </si>
  <si>
    <t>Servicio de Información Agroalimentaria y Pesquera</t>
  </si>
  <si>
    <t>Colegio Superior Agropecuario del Estado de Guerrero</t>
  </si>
  <si>
    <t>Productora Nacional de Biológicos Veterinarios</t>
  </si>
  <si>
    <t>Fondo de Empresas Expropiadas del Sector Azucarero</t>
  </si>
  <si>
    <t>Fideicomiso de Riesgo Compartido</t>
  </si>
  <si>
    <t>Instituto Nacional para el Desarrollo de Capacidades del Sector Rural, A.C.</t>
  </si>
  <si>
    <t>Comité Nacional para el Desarrollo Sustentable de la Caña de Azúcar</t>
  </si>
  <si>
    <t>Agencia de Servicios a la Comercialización y Desarrollo de Mercados Agropecuarios</t>
  </si>
  <si>
    <t>Servicio Nacional de Inspección y Certificación de Semillas</t>
  </si>
  <si>
    <t>Servicio Nacional de Sanidad, Inocuidad y Calidad Agroalimentaria</t>
  </si>
  <si>
    <t>08 Agricultura, Ganadería, Desarrollo Rural, Pesca y Alimentación</t>
  </si>
  <si>
    <t>Instituto de Seguridad Social para las Fuerzas Armadas Mexicanas</t>
  </si>
  <si>
    <t>07 Defensa Nacional</t>
  </si>
  <si>
    <t>Fondo Especial para Financiamientos Agropecuarios</t>
  </si>
  <si>
    <t>Fondo de Garantía y Fomento para las Actividades Pesqueras</t>
  </si>
  <si>
    <t>Fondo de Garantía y Fomento para la Agricultura, Ganadería y Avicultura</t>
  </si>
  <si>
    <t>Fondo de Capitalización e Inversión del Sector Rural</t>
  </si>
  <si>
    <t>Fondo Especial de Asistencia Técnica y Garantía para Créditos Agropecuarios</t>
  </si>
  <si>
    <t>Sociedad Hipotecaria Federal, S.N.C</t>
  </si>
  <si>
    <t>Banco del Ahorro Nacional y Servicios Financieros, S.N.C.</t>
  </si>
  <si>
    <t>Nacional Financiera, S.N.C.</t>
  </si>
  <si>
    <t>Banco Nacional de Obras y Servicios Públicos, S.N.C.</t>
  </si>
  <si>
    <t>Banco Nacional de Comercio Exterior, S.N.C.</t>
  </si>
  <si>
    <t>Servicio de Administración y Enajenación de Bienes</t>
  </si>
  <si>
    <t>Pronósticos para la Asistencia Pública</t>
  </si>
  <si>
    <t>Lotería Nacional para la Asistencia Pública</t>
  </si>
  <si>
    <t>Instituto para la Protección del Ahorro Bancario</t>
  </si>
  <si>
    <t>Financiera Nacional de Desarrollo Agropecuario, Rural, Forestal y Pesquero</t>
  </si>
  <si>
    <t>Comisión Nacional para la Protección y Defensa de los Usuarios de Servicios Financieros</t>
  </si>
  <si>
    <t>Casa de Moneda de México</t>
  </si>
  <si>
    <t>06 Hacienda y Crédito Público</t>
  </si>
  <si>
    <t>05 Relaciones Exteriores</t>
  </si>
  <si>
    <t>Talleres Gráficos de México</t>
  </si>
  <si>
    <t>Consejo Nacional para Prevenir la Discriminación</t>
  </si>
  <si>
    <t>Archivo General de la Nación</t>
  </si>
  <si>
    <t>04 Gobernación</t>
  </si>
  <si>
    <t>Tribunal Electoral del Poder Judicial de la Federación</t>
  </si>
  <si>
    <t>Consejo de la Judicatura Federal</t>
  </si>
  <si>
    <t>Suprema Corte de Justicia de la Nación</t>
  </si>
  <si>
    <t>03 Poder Judicial</t>
  </si>
  <si>
    <t>02 Oficina de la Presidencia de la República</t>
  </si>
  <si>
    <t>Auditoría Superior de la Federación</t>
  </si>
  <si>
    <t>H. Cámara de Senadores</t>
  </si>
  <si>
    <t>H. Cámara de Diputados</t>
  </si>
  <si>
    <t>01 Poder Legislativo</t>
  </si>
  <si>
    <t>Ejercido</t>
  </si>
  <si>
    <t>Programado</t>
  </si>
  <si>
    <t>Enero-junio</t>
  </si>
  <si>
    <t>Dependencia / Entidad / Empresa</t>
  </si>
  <si>
    <t>ENERO-JUNIO DE 2017</t>
  </si>
  <si>
    <r>
      <rPr>
        <b/>
        <sz val="14"/>
        <rFont val="Soberana Titular"/>
        <family val="3"/>
      </rPr>
      <t xml:space="preserve">IV. </t>
    </r>
    <r>
      <rPr>
        <b/>
        <sz val="14"/>
        <color rgb="FF000000"/>
        <rFont val="Soberana Titular"/>
        <family val="3"/>
      </rPr>
      <t>MONTO EROGADO SOBRE CONTRATOS PLURIANUALES DE OBRA, ADQUISICIONES Y ARRENDAMIENTOS O SERVICIOS</t>
    </r>
  </si>
  <si>
    <t>Segundo Trimestre de 2017</t>
  </si>
  <si>
    <t>Informes sobre la Situación Económica,
las Finanzas Públicas y la Deuda Pública</t>
  </si>
  <si>
    <t>Monto anual autorizado o modificado
 2017</t>
  </si>
  <si>
    <r>
      <t xml:space="preserve">Sector Central </t>
    </r>
    <r>
      <rPr>
        <b/>
        <vertAlign val="superscript"/>
        <sz val="8"/>
        <color rgb="FF000000"/>
        <rFont val="Soberana Sans"/>
        <family val="3"/>
      </rPr>
      <t>2_/</t>
    </r>
  </si>
  <si>
    <r>
      <t>1_/</t>
    </r>
    <r>
      <rPr>
        <sz val="8"/>
        <color theme="1"/>
        <rFont val="Soberana Sans"/>
        <family val="3"/>
      </rPr>
      <t xml:space="preserve"> Incluye información revisada del trimestre anterior.</t>
    </r>
  </si>
  <si>
    <r>
      <t xml:space="preserve">2_/ </t>
    </r>
    <r>
      <rPr>
        <sz val="8"/>
        <color theme="1"/>
        <rFont val="Soberana Sans"/>
        <family val="3"/>
      </rPr>
      <t>Incluye la información del Registro Agrario Nacional, derivado de la revisión a la información presentada en el trimestre anterior.</t>
    </r>
  </si>
  <si>
    <r>
      <t xml:space="preserve">MONTO EROGADO SOBRE CONTRATOS PLURIANUALES DE OBRA, ADQUISICIONES Y ARRENDAMIENTOS O SERVICIOS </t>
    </r>
    <r>
      <rPr>
        <b/>
        <vertAlign val="superscript"/>
        <sz val="11"/>
        <rFont val="Soberana Sans"/>
        <family val="3"/>
      </rPr>
      <t>1_/</t>
    </r>
    <r>
      <rPr>
        <b/>
        <sz val="11"/>
        <rFont val="Soberana Sans"/>
        <family val="3"/>
      </rPr>
      <t xml:space="preserve">
Enero-junio de 2017
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</si>
</sst>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Soberana Sans"/>
      <family val="3"/>
    </font>
    <font>
      <sz val="8"/>
      <color rgb="FF000000"/>
      <name val="Soberana Sans"/>
      <family val="3"/>
    </font>
    <font>
      <b/>
      <sz val="8"/>
      <color rgb="FF000000"/>
      <name val="Soberana Sans"/>
      <family val="3"/>
    </font>
    <font>
      <sz val="11"/>
      <color theme="1"/>
      <name val="Soberana Sans"/>
      <family val="3"/>
    </font>
    <font>
      <sz val="8"/>
      <color theme="1"/>
      <name val="Soberana Sans"/>
      <family val="3"/>
    </font>
    <font>
      <sz val="10"/>
      <name val="Soberana Sans"/>
      <family val="3"/>
    </font>
    <font>
      <b/>
      <sz val="11"/>
      <name val="Soberana Sans"/>
      <family val="3"/>
    </font>
    <font>
      <b/>
      <sz val="12"/>
      <color rgb="FF000000"/>
      <name val="Soberana Titular"/>
      <family val="3"/>
    </font>
    <font>
      <b/>
      <sz val="14"/>
      <color rgb="FF000000"/>
      <name val="Soberana Titular"/>
      <family val="3"/>
    </font>
    <font>
      <b/>
      <sz val="14"/>
      <name val="Soberana Titular"/>
      <family val="3"/>
    </font>
    <font>
      <b/>
      <sz val="8"/>
      <color rgb="FF808080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2"/>
      <color rgb="FF808080"/>
      <name val="Soberana Titular"/>
      <family val="3"/>
    </font>
    <font>
      <b/>
      <vertAlign val="superscript"/>
      <sz val="8"/>
      <color rgb="FF000000"/>
      <name val="Soberana Sans"/>
      <family val="3"/>
    </font>
    <font>
      <vertAlign val="superscript"/>
      <sz val="8"/>
      <color theme="1"/>
      <name val="Soberana Sans"/>
      <family val="3"/>
    </font>
    <font>
      <b/>
      <vertAlign val="superscript"/>
      <sz val="1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0" xfId="0" applyFill="1" applyBorder="1"/>
    <xf numFmtId="164" fontId="4" fillId="0" borderId="0" xfId="1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 indent="3"/>
    </xf>
    <xf numFmtId="1" fontId="4" fillId="0" borderId="0" xfId="0" applyNumberFormat="1" applyFont="1" applyFill="1" applyBorder="1" applyAlignment="1">
      <alignment horizontal="left" vertical="top" indent="2"/>
    </xf>
    <xf numFmtId="164" fontId="5" fillId="0" borderId="0" xfId="1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/>
    </xf>
    <xf numFmtId="164" fontId="5" fillId="2" borderId="0" xfId="1" applyNumberFormat="1" applyFont="1" applyFill="1" applyBorder="1" applyAlignment="1">
      <alignment horizontal="right" vertical="top"/>
    </xf>
    <xf numFmtId="49" fontId="5" fillId="2" borderId="0" xfId="0" applyNumberFormat="1" applyFont="1" applyFill="1" applyBorder="1" applyAlignment="1">
      <alignment vertical="top" wrapText="1"/>
    </xf>
    <xf numFmtId="1" fontId="5" fillId="3" borderId="0" xfId="0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3" borderId="0" xfId="1" applyNumberFormat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left" vertical="top"/>
    </xf>
    <xf numFmtId="164" fontId="7" fillId="0" borderId="0" xfId="1" applyNumberFormat="1" applyFont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0" xfId="1" applyNumberFormat="1" applyFont="1" applyFill="1" applyBorder="1" applyAlignment="1" applyProtection="1">
      <alignment horizontal="right" vertical="top"/>
      <protection locked="0"/>
    </xf>
    <xf numFmtId="164" fontId="4" fillId="0" borderId="0" xfId="1" applyNumberFormat="1" applyFont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left" vertical="top" indent="2"/>
    </xf>
    <xf numFmtId="165" fontId="5" fillId="3" borderId="0" xfId="0" applyNumberFormat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right" vertical="top"/>
    </xf>
    <xf numFmtId="164" fontId="14" fillId="0" borderId="0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164" fontId="16" fillId="0" borderId="0" xfId="1" applyNumberFormat="1" applyFont="1" applyFill="1" applyBorder="1" applyAlignment="1">
      <alignment horizontal="left" vertical="center"/>
    </xf>
    <xf numFmtId="164" fontId="8" fillId="4" borderId="0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5" borderId="0" xfId="3" applyFont="1" applyFill="1" applyBorder="1" applyAlignment="1">
      <alignment horizontal="left" vertical="center" wrapText="1"/>
    </xf>
    <xf numFmtId="3" fontId="8" fillId="4" borderId="0" xfId="2" applyNumberFormat="1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" fontId="4" fillId="0" borderId="1" xfId="0" applyNumberFormat="1" applyFont="1" applyFill="1" applyBorder="1" applyAlignment="1">
      <alignment horizontal="left" vertical="top" indent="2"/>
    </xf>
    <xf numFmtId="49" fontId="4" fillId="0" borderId="1" xfId="0" applyNumberFormat="1" applyFont="1" applyFill="1" applyBorder="1" applyAlignment="1">
      <alignment horizontal="left" vertical="top" wrapText="1" indent="3"/>
    </xf>
    <xf numFmtId="164" fontId="4" fillId="0" borderId="1" xfId="1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11" xfId="2"/>
    <cellStyle name="Normal 2 10" xfId="3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showGridLines="0" tabSelected="1" zoomScale="115" zoomScaleNormal="115" zoomScaleSheetLayoutView="115" workbookViewId="0">
      <selection sqref="A1:C1"/>
    </sheetView>
  </sheetViews>
  <sheetFormatPr baseColWidth="10" defaultRowHeight="15" x14ac:dyDescent="0.25"/>
  <cols>
    <col min="1" max="1" width="7.85546875" style="1" customWidth="1"/>
    <col min="2" max="2" width="64.140625" style="1" customWidth="1"/>
    <col min="3" max="4" width="20.28515625" style="1" customWidth="1"/>
    <col min="5" max="5" width="2.28515625" style="1" customWidth="1"/>
    <col min="6" max="6" width="20.28515625" style="1" customWidth="1"/>
    <col min="7" max="16384" width="11.42578125" style="1"/>
  </cols>
  <sheetData>
    <row r="1" spans="1:6" ht="55.5" customHeight="1" x14ac:dyDescent="0.25">
      <c r="A1" s="39" t="s">
        <v>255</v>
      </c>
      <c r="B1" s="39"/>
      <c r="C1" s="39"/>
      <c r="D1" s="34" t="s">
        <v>254</v>
      </c>
      <c r="E1" s="31"/>
      <c r="F1" s="30"/>
    </row>
    <row r="2" spans="1:6" ht="18.75" x14ac:dyDescent="0.25">
      <c r="A2" s="33"/>
      <c r="B2" s="33"/>
      <c r="C2" s="32"/>
      <c r="D2" s="30"/>
      <c r="E2" s="31"/>
      <c r="F2" s="30"/>
    </row>
    <row r="3" spans="1:6" ht="42" customHeight="1" x14ac:dyDescent="0.3">
      <c r="A3" s="40" t="s">
        <v>253</v>
      </c>
      <c r="B3" s="40"/>
      <c r="C3" s="40"/>
      <c r="D3" s="40"/>
      <c r="E3" s="40"/>
      <c r="F3" s="40"/>
    </row>
    <row r="4" spans="1:6" ht="15.75" customHeight="1" x14ac:dyDescent="0.25">
      <c r="A4" s="41" t="s">
        <v>252</v>
      </c>
      <c r="B4" s="41"/>
      <c r="C4" s="41"/>
      <c r="D4" s="41"/>
      <c r="E4" s="41"/>
      <c r="F4" s="41"/>
    </row>
    <row r="5" spans="1:6" ht="66.75" customHeight="1" x14ac:dyDescent="0.25">
      <c r="A5" s="42" t="s">
        <v>260</v>
      </c>
      <c r="B5" s="42"/>
      <c r="C5" s="42"/>
      <c r="D5" s="42"/>
      <c r="E5" s="42"/>
      <c r="F5" s="42"/>
    </row>
    <row r="6" spans="1:6" ht="21" customHeight="1" x14ac:dyDescent="0.25">
      <c r="A6" s="43" t="s">
        <v>251</v>
      </c>
      <c r="B6" s="43"/>
      <c r="C6" s="35" t="s">
        <v>256</v>
      </c>
      <c r="D6" s="37" t="s">
        <v>250</v>
      </c>
      <c r="E6" s="37"/>
      <c r="F6" s="37"/>
    </row>
    <row r="7" spans="1:6" ht="32.25" customHeight="1" x14ac:dyDescent="0.25">
      <c r="A7" s="44"/>
      <c r="B7" s="44"/>
      <c r="C7" s="36"/>
      <c r="D7" s="28" t="s">
        <v>249</v>
      </c>
      <c r="E7" s="29"/>
      <c r="F7" s="28" t="s">
        <v>248</v>
      </c>
    </row>
    <row r="8" spans="1:6" x14ac:dyDescent="0.25">
      <c r="A8" s="23" t="s">
        <v>247</v>
      </c>
      <c r="B8" s="13"/>
      <c r="C8" s="12">
        <f>+C15+C9+C12</f>
        <v>399251.20800999994</v>
      </c>
      <c r="D8" s="12">
        <f>+D15+D9+D12</f>
        <v>230568.29690999998</v>
      </c>
      <c r="E8" s="12"/>
      <c r="F8" s="12">
        <f>+F15+F9+F12</f>
        <v>195689.63003479998</v>
      </c>
    </row>
    <row r="9" spans="1:6" x14ac:dyDescent="0.25">
      <c r="A9" s="18"/>
      <c r="B9" s="6" t="s">
        <v>246</v>
      </c>
      <c r="C9" s="5">
        <f>+C10+C11</f>
        <v>143755.74800999998</v>
      </c>
      <c r="D9" s="5">
        <f>+D10+D11</f>
        <v>122551.15390999998</v>
      </c>
      <c r="E9" s="5"/>
      <c r="F9" s="5">
        <f>+F10+F11</f>
        <v>111071.56903479998</v>
      </c>
    </row>
    <row r="10" spans="1:6" x14ac:dyDescent="0.25">
      <c r="A10" s="22"/>
      <c r="B10" s="3" t="s">
        <v>2</v>
      </c>
      <c r="C10" s="2">
        <v>143755.74800999998</v>
      </c>
      <c r="D10" s="2">
        <v>122551.15390999998</v>
      </c>
      <c r="E10" s="2"/>
      <c r="F10" s="2">
        <v>111071.56903479998</v>
      </c>
    </row>
    <row r="11" spans="1:6" x14ac:dyDescent="0.25">
      <c r="A11" s="22"/>
      <c r="B11" s="3" t="s">
        <v>1</v>
      </c>
      <c r="C11" s="2">
        <v>0</v>
      </c>
      <c r="D11" s="2">
        <v>0</v>
      </c>
      <c r="E11" s="2"/>
      <c r="F11" s="2">
        <v>0</v>
      </c>
    </row>
    <row r="12" spans="1:6" x14ac:dyDescent="0.25">
      <c r="A12" s="18"/>
      <c r="B12" s="6" t="s">
        <v>245</v>
      </c>
      <c r="C12" s="5">
        <f>(+C13+C14)</f>
        <v>148839.51199999999</v>
      </c>
      <c r="D12" s="5">
        <f>(+D13+D14)</f>
        <v>44760.275000000001</v>
      </c>
      <c r="E12" s="5"/>
      <c r="F12" s="5">
        <f>(+F13+F14)</f>
        <v>44760.275000000001</v>
      </c>
    </row>
    <row r="13" spans="1:6" x14ac:dyDescent="0.25">
      <c r="A13" s="22"/>
      <c r="B13" s="3" t="s">
        <v>2</v>
      </c>
      <c r="C13" s="2">
        <v>148839.51199999999</v>
      </c>
      <c r="D13" s="2">
        <v>44760.275000000001</v>
      </c>
      <c r="E13" s="2"/>
      <c r="F13" s="2">
        <v>44760.275000000001</v>
      </c>
    </row>
    <row r="14" spans="1:6" x14ac:dyDescent="0.25">
      <c r="A14" s="22"/>
      <c r="B14" s="3" t="s">
        <v>1</v>
      </c>
      <c r="C14" s="2">
        <v>0</v>
      </c>
      <c r="D14" s="2">
        <v>0</v>
      </c>
      <c r="E14" s="2"/>
      <c r="F14" s="2">
        <v>0</v>
      </c>
    </row>
    <row r="15" spans="1:6" x14ac:dyDescent="0.25">
      <c r="A15" s="18"/>
      <c r="B15" s="6" t="s">
        <v>244</v>
      </c>
      <c r="C15" s="5">
        <f>(+C16+C17)</f>
        <v>106655.948</v>
      </c>
      <c r="D15" s="5">
        <f>(+D16+D17)</f>
        <v>63256.868000000002</v>
      </c>
      <c r="E15" s="5"/>
      <c r="F15" s="5">
        <f>(+F16+F17)</f>
        <v>39857.786</v>
      </c>
    </row>
    <row r="16" spans="1:6" x14ac:dyDescent="0.25">
      <c r="A16" s="22"/>
      <c r="B16" s="3" t="s">
        <v>2</v>
      </c>
      <c r="C16" s="2">
        <v>84154.183000000005</v>
      </c>
      <c r="D16" s="2">
        <v>46600.370999999999</v>
      </c>
      <c r="E16" s="2"/>
      <c r="F16" s="27">
        <v>34349.837</v>
      </c>
    </row>
    <row r="17" spans="1:6" x14ac:dyDescent="0.25">
      <c r="A17" s="22"/>
      <c r="B17" s="3" t="s">
        <v>1</v>
      </c>
      <c r="C17" s="2">
        <v>22501.764999999999</v>
      </c>
      <c r="D17" s="2">
        <v>16656.496999999999</v>
      </c>
      <c r="E17" s="2"/>
      <c r="F17" s="26">
        <v>5507.9489999999996</v>
      </c>
    </row>
    <row r="18" spans="1:6" x14ac:dyDescent="0.25">
      <c r="A18" s="23" t="s">
        <v>243</v>
      </c>
      <c r="B18" s="13"/>
      <c r="C18" s="12">
        <f>(+C19)</f>
        <v>206195.98228999999</v>
      </c>
      <c r="D18" s="12">
        <f>(+D19)</f>
        <v>21790</v>
      </c>
      <c r="E18" s="12"/>
      <c r="F18" s="12">
        <f>(+F19)</f>
        <v>21786.203289999998</v>
      </c>
    </row>
    <row r="19" spans="1:6" x14ac:dyDescent="0.25">
      <c r="A19" s="18"/>
      <c r="B19" s="6" t="s">
        <v>3</v>
      </c>
      <c r="C19" s="5">
        <f>(+C20+C21)</f>
        <v>206195.98228999999</v>
      </c>
      <c r="D19" s="5">
        <f>(+D20+D21)</f>
        <v>21790</v>
      </c>
      <c r="E19" s="5"/>
      <c r="F19" s="5">
        <f>(+F20+F21)</f>
        <v>21786.203289999998</v>
      </c>
    </row>
    <row r="20" spans="1:6" x14ac:dyDescent="0.25">
      <c r="A20" s="22"/>
      <c r="B20" s="3" t="s">
        <v>2</v>
      </c>
      <c r="C20" s="2">
        <v>206195.98228999999</v>
      </c>
      <c r="D20" s="2">
        <v>21790</v>
      </c>
      <c r="E20" s="2"/>
      <c r="F20" s="2">
        <v>21786.203289999998</v>
      </c>
    </row>
    <row r="21" spans="1:6" x14ac:dyDescent="0.25">
      <c r="A21" s="22"/>
      <c r="B21" s="3" t="s">
        <v>1</v>
      </c>
      <c r="C21" s="2">
        <v>0</v>
      </c>
      <c r="D21" s="2">
        <v>0</v>
      </c>
      <c r="E21" s="2"/>
      <c r="F21" s="2">
        <v>0</v>
      </c>
    </row>
    <row r="22" spans="1:6" x14ac:dyDescent="0.25">
      <c r="A22" s="23" t="s">
        <v>242</v>
      </c>
      <c r="B22" s="13"/>
      <c r="C22" s="12">
        <f>(+C29+C26+C23)</f>
        <v>3504373.2393899998</v>
      </c>
      <c r="D22" s="12">
        <f>(+D29+D26+D23)</f>
        <v>3188556.5013899999</v>
      </c>
      <c r="E22" s="12"/>
      <c r="F22" s="12">
        <f>(+F29+F26+F23)</f>
        <v>893950.33234999992</v>
      </c>
    </row>
    <row r="23" spans="1:6" x14ac:dyDescent="0.25">
      <c r="A23" s="18"/>
      <c r="B23" s="6" t="s">
        <v>241</v>
      </c>
      <c r="C23" s="5">
        <f>(+C24+C25)</f>
        <v>390922.90300000005</v>
      </c>
      <c r="D23" s="5">
        <f>(+D24+D25)</f>
        <v>211844.916</v>
      </c>
      <c r="E23" s="5"/>
      <c r="F23" s="5">
        <f>(+F24+F25)</f>
        <v>87339.058999999994</v>
      </c>
    </row>
    <row r="24" spans="1:6" x14ac:dyDescent="0.25">
      <c r="A24" s="22"/>
      <c r="B24" s="3" t="s">
        <v>2</v>
      </c>
      <c r="C24" s="2">
        <v>158715.99900000001</v>
      </c>
      <c r="D24" s="2">
        <v>72154.600000000006</v>
      </c>
      <c r="E24" s="2"/>
      <c r="F24" s="2">
        <v>70682.153999999995</v>
      </c>
    </row>
    <row r="25" spans="1:6" x14ac:dyDescent="0.25">
      <c r="A25" s="22"/>
      <c r="B25" s="3" t="s">
        <v>1</v>
      </c>
      <c r="C25" s="2">
        <v>232206.90400000001</v>
      </c>
      <c r="D25" s="2">
        <v>139690.31599999999</v>
      </c>
      <c r="E25" s="2"/>
      <c r="F25" s="2">
        <v>16656.904999999999</v>
      </c>
    </row>
    <row r="26" spans="1:6" x14ac:dyDescent="0.25">
      <c r="A26" s="18"/>
      <c r="B26" s="6" t="s">
        <v>240</v>
      </c>
      <c r="C26" s="5">
        <f>(+C27+C28)</f>
        <v>3038868.2453899998</v>
      </c>
      <c r="D26" s="5">
        <f>(+D27+D28)</f>
        <v>2939732.2023899998</v>
      </c>
      <c r="E26" s="5"/>
      <c r="F26" s="5">
        <f>(+F27+F28)</f>
        <v>779750.63734999998</v>
      </c>
    </row>
    <row r="27" spans="1:6" x14ac:dyDescent="0.25">
      <c r="A27" s="22"/>
      <c r="B27" s="3" t="s">
        <v>2</v>
      </c>
      <c r="C27" s="2">
        <v>1202704.1331799999</v>
      </c>
      <c r="D27" s="2">
        <v>1103568.0901799998</v>
      </c>
      <c r="E27" s="2"/>
      <c r="F27" s="2">
        <v>300251.24293000001</v>
      </c>
    </row>
    <row r="28" spans="1:6" x14ac:dyDescent="0.25">
      <c r="A28" s="22"/>
      <c r="B28" s="3" t="s">
        <v>1</v>
      </c>
      <c r="C28" s="2">
        <v>1836164.1122099999</v>
      </c>
      <c r="D28" s="2">
        <v>1836164.1122099999</v>
      </c>
      <c r="E28" s="2"/>
      <c r="F28" s="2">
        <v>479499.39441999997</v>
      </c>
    </row>
    <row r="29" spans="1:6" x14ac:dyDescent="0.25">
      <c r="A29" s="18"/>
      <c r="B29" s="6" t="s">
        <v>239</v>
      </c>
      <c r="C29" s="5">
        <f>(+C30+C31)</f>
        <v>74582.091</v>
      </c>
      <c r="D29" s="5">
        <f>(+D30+D31)</f>
        <v>36979.383000000002</v>
      </c>
      <c r="E29" s="5"/>
      <c r="F29" s="5">
        <f>(+F30+F31)</f>
        <v>26860.635999999999</v>
      </c>
    </row>
    <row r="30" spans="1:6" x14ac:dyDescent="0.25">
      <c r="A30" s="22"/>
      <c r="B30" s="3" t="s">
        <v>2</v>
      </c>
      <c r="C30" s="2">
        <v>74582.091</v>
      </c>
      <c r="D30" s="2">
        <v>36979.383000000002</v>
      </c>
      <c r="E30" s="2"/>
      <c r="F30" s="2">
        <v>26860.635999999999</v>
      </c>
    </row>
    <row r="31" spans="1:6" x14ac:dyDescent="0.25">
      <c r="A31" s="22"/>
      <c r="B31" s="3" t="s">
        <v>1</v>
      </c>
      <c r="C31" s="2">
        <v>0</v>
      </c>
      <c r="D31" s="2">
        <v>0</v>
      </c>
      <c r="E31" s="2"/>
      <c r="F31" s="2">
        <v>0</v>
      </c>
    </row>
    <row r="32" spans="1:6" x14ac:dyDescent="0.25">
      <c r="A32" s="23" t="s">
        <v>238</v>
      </c>
      <c r="B32" s="13"/>
      <c r="C32" s="12">
        <f>(+C33+C36+C39+C42)</f>
        <v>13149745.300000001</v>
      </c>
      <c r="D32" s="12">
        <f>(+D33+D36+D39+D42)</f>
        <v>6280402.0695655551</v>
      </c>
      <c r="E32" s="12"/>
      <c r="F32" s="12">
        <f>(+F33+F36+F39+F42)</f>
        <v>6195804.0142399957</v>
      </c>
    </row>
    <row r="33" spans="1:6" x14ac:dyDescent="0.25">
      <c r="A33" s="18"/>
      <c r="B33" s="6" t="s">
        <v>3</v>
      </c>
      <c r="C33" s="5">
        <f>(+C34+C35)</f>
        <v>13124533.6</v>
      </c>
      <c r="D33" s="5">
        <f>(+D34+D35)</f>
        <v>6269739.6332899993</v>
      </c>
      <c r="E33" s="5"/>
      <c r="F33" s="5">
        <f>(+F34+F35)</f>
        <v>6186129.0924799964</v>
      </c>
    </row>
    <row r="34" spans="1:6" x14ac:dyDescent="0.25">
      <c r="A34" s="22"/>
      <c r="B34" s="3" t="s">
        <v>2</v>
      </c>
      <c r="C34" s="2">
        <v>13124533.6</v>
      </c>
      <c r="D34" s="2">
        <v>6269739.6332899993</v>
      </c>
      <c r="E34" s="2"/>
      <c r="F34" s="2">
        <v>6186129.0924799964</v>
      </c>
    </row>
    <row r="35" spans="1:6" x14ac:dyDescent="0.25">
      <c r="A35" s="22"/>
      <c r="B35" s="3" t="s">
        <v>1</v>
      </c>
      <c r="C35" s="2">
        <v>0</v>
      </c>
      <c r="D35" s="2">
        <v>0</v>
      </c>
      <c r="E35" s="2"/>
      <c r="F35" s="2">
        <v>0</v>
      </c>
    </row>
    <row r="36" spans="1:6" x14ac:dyDescent="0.25">
      <c r="A36" s="18"/>
      <c r="B36" s="6" t="s">
        <v>237</v>
      </c>
      <c r="C36" s="5">
        <f>(+C37+C38)</f>
        <v>4136.8</v>
      </c>
      <c r="D36" s="5">
        <f>(+D37+D38)</f>
        <v>1904.0258355555557</v>
      </c>
      <c r="E36" s="5"/>
      <c r="F36" s="5">
        <f>(+F37+F38)</f>
        <v>1727.1433199999999</v>
      </c>
    </row>
    <row r="37" spans="1:6" x14ac:dyDescent="0.25">
      <c r="A37" s="22"/>
      <c r="B37" s="3" t="s">
        <v>2</v>
      </c>
      <c r="C37" s="2">
        <v>4136.8</v>
      </c>
      <c r="D37" s="2">
        <v>1904.0258355555557</v>
      </c>
      <c r="E37" s="2"/>
      <c r="F37" s="2">
        <v>1727.1433199999999</v>
      </c>
    </row>
    <row r="38" spans="1:6" x14ac:dyDescent="0.25">
      <c r="A38" s="22"/>
      <c r="B38" s="3" t="s">
        <v>1</v>
      </c>
      <c r="C38" s="2">
        <v>0</v>
      </c>
      <c r="D38" s="2">
        <v>0</v>
      </c>
      <c r="E38" s="2"/>
      <c r="F38" s="2">
        <v>0</v>
      </c>
    </row>
    <row r="39" spans="1:6" x14ac:dyDescent="0.25">
      <c r="A39" s="18"/>
      <c r="B39" s="6" t="s">
        <v>236</v>
      </c>
      <c r="C39" s="5">
        <f>(+C40+C41)</f>
        <v>14442.3</v>
      </c>
      <c r="D39" s="5">
        <f>(+D40+D41)</f>
        <v>5869.5244399999992</v>
      </c>
      <c r="E39" s="5"/>
      <c r="F39" s="5">
        <f>(+F40+F41)</f>
        <v>5869.5244399999992</v>
      </c>
    </row>
    <row r="40" spans="1:6" x14ac:dyDescent="0.25">
      <c r="A40" s="22"/>
      <c r="B40" s="3" t="s">
        <v>2</v>
      </c>
      <c r="C40" s="2">
        <v>14442.3</v>
      </c>
      <c r="D40" s="2">
        <v>5869.5244399999992</v>
      </c>
      <c r="E40" s="2"/>
      <c r="F40" s="2">
        <v>5869.5244399999992</v>
      </c>
    </row>
    <row r="41" spans="1:6" x14ac:dyDescent="0.25">
      <c r="A41" s="22"/>
      <c r="B41" s="3" t="s">
        <v>1</v>
      </c>
      <c r="C41" s="2">
        <v>0</v>
      </c>
      <c r="D41" s="2">
        <v>0</v>
      </c>
      <c r="E41" s="2"/>
      <c r="F41" s="2">
        <v>0</v>
      </c>
    </row>
    <row r="42" spans="1:6" x14ac:dyDescent="0.25">
      <c r="A42" s="18"/>
      <c r="B42" s="6" t="s">
        <v>235</v>
      </c>
      <c r="C42" s="5">
        <f>(+C43+C44)</f>
        <v>6632.6</v>
      </c>
      <c r="D42" s="5">
        <f>(+D43+D44)</f>
        <v>2888.886</v>
      </c>
      <c r="E42" s="5"/>
      <c r="F42" s="5">
        <f>(+F43+F44)</f>
        <v>2078.2539999999999</v>
      </c>
    </row>
    <row r="43" spans="1:6" x14ac:dyDescent="0.25">
      <c r="A43" s="22"/>
      <c r="B43" s="3" t="s">
        <v>2</v>
      </c>
      <c r="C43" s="2">
        <v>6632.6</v>
      </c>
      <c r="D43" s="2">
        <v>2888.886</v>
      </c>
      <c r="E43" s="2"/>
      <c r="F43" s="2">
        <v>2078.2539999999999</v>
      </c>
    </row>
    <row r="44" spans="1:6" x14ac:dyDescent="0.25">
      <c r="A44" s="22"/>
      <c r="B44" s="3" t="s">
        <v>1</v>
      </c>
      <c r="C44" s="2">
        <v>0</v>
      </c>
      <c r="D44" s="2">
        <v>0</v>
      </c>
      <c r="E44" s="2"/>
      <c r="F44" s="2">
        <v>0</v>
      </c>
    </row>
    <row r="45" spans="1:6" x14ac:dyDescent="0.25">
      <c r="A45" s="23" t="s">
        <v>234</v>
      </c>
      <c r="B45" s="13"/>
      <c r="C45" s="12">
        <f>(+C46)</f>
        <v>1485240.7</v>
      </c>
      <c r="D45" s="12">
        <f>(+D46)</f>
        <v>797490.94479578629</v>
      </c>
      <c r="E45" s="12"/>
      <c r="F45" s="12">
        <f>(+F46)</f>
        <v>797490.94479578629</v>
      </c>
    </row>
    <row r="46" spans="1:6" x14ac:dyDescent="0.25">
      <c r="A46" s="18"/>
      <c r="B46" s="6" t="s">
        <v>3</v>
      </c>
      <c r="C46" s="5">
        <f>(+C47+C48)</f>
        <v>1485240.7</v>
      </c>
      <c r="D46" s="5">
        <f>(+D47+D48)</f>
        <v>797490.94479578629</v>
      </c>
      <c r="E46" s="5"/>
      <c r="F46" s="5">
        <f>(+F47+F48)</f>
        <v>797490.94479578629</v>
      </c>
    </row>
    <row r="47" spans="1:6" x14ac:dyDescent="0.25">
      <c r="A47" s="22"/>
      <c r="B47" s="3" t="s">
        <v>2</v>
      </c>
      <c r="C47" s="2">
        <v>1388740.7</v>
      </c>
      <c r="D47" s="2">
        <v>734678.89079578628</v>
      </c>
      <c r="E47" s="2"/>
      <c r="F47" s="2">
        <v>734678.89079578628</v>
      </c>
    </row>
    <row r="48" spans="1:6" x14ac:dyDescent="0.25">
      <c r="A48" s="22"/>
      <c r="B48" s="3" t="s">
        <v>1</v>
      </c>
      <c r="C48" s="2">
        <v>96500</v>
      </c>
      <c r="D48" s="2">
        <v>62812.053999999996</v>
      </c>
      <c r="E48" s="2"/>
      <c r="F48" s="2">
        <v>62812.053999999996</v>
      </c>
    </row>
    <row r="49" spans="1:6" x14ac:dyDescent="0.25">
      <c r="A49" s="23" t="s">
        <v>233</v>
      </c>
      <c r="B49" s="13"/>
      <c r="C49" s="12">
        <f>+C50+C53+C56+C59+C62+C65+C68+C71+C74+C77+C80+C83+C86+C89+C92+C95+C98+C101</f>
        <v>6843773.5684983134</v>
      </c>
      <c r="D49" s="12">
        <f>+D50+D53+D56+D59+D62+D65+D68+D71+D74+D77+D80+D83+D86+D89+D92+D95+D98+D101</f>
        <v>3290864.3630079241</v>
      </c>
      <c r="E49" s="12"/>
      <c r="F49" s="12">
        <f>+F50+F53+F56+F59+F62+F65+F68+F71+F74+F77+F80+F83+F86+F89+F92+F95+F98+F101</f>
        <v>1945759.4637184793</v>
      </c>
    </row>
    <row r="50" spans="1:6" x14ac:dyDescent="0.25">
      <c r="A50" s="18"/>
      <c r="B50" s="6" t="s">
        <v>3</v>
      </c>
      <c r="C50" s="5">
        <f>(+C51+C52)</f>
        <v>1841814</v>
      </c>
      <c r="D50" s="5">
        <f>(+D51+D52)</f>
        <v>669791.18351666653</v>
      </c>
      <c r="E50" s="5"/>
      <c r="F50" s="5">
        <f>(+F51+F52)</f>
        <v>426166.62504499994</v>
      </c>
    </row>
    <row r="51" spans="1:6" x14ac:dyDescent="0.25">
      <c r="A51" s="22"/>
      <c r="B51" s="3" t="s">
        <v>2</v>
      </c>
      <c r="C51" s="2">
        <v>1841814</v>
      </c>
      <c r="D51" s="2">
        <v>669791.18351666653</v>
      </c>
      <c r="E51" s="2"/>
      <c r="F51" s="2">
        <v>426166.62504499994</v>
      </c>
    </row>
    <row r="52" spans="1:6" x14ac:dyDescent="0.25">
      <c r="A52" s="22"/>
      <c r="B52" s="3" t="s">
        <v>1</v>
      </c>
      <c r="C52" s="2">
        <v>0</v>
      </c>
      <c r="D52" s="2">
        <v>0</v>
      </c>
      <c r="E52" s="2"/>
      <c r="F52" s="2">
        <v>0</v>
      </c>
    </row>
    <row r="53" spans="1:6" x14ac:dyDescent="0.25">
      <c r="A53" s="18"/>
      <c r="B53" s="6" t="s">
        <v>232</v>
      </c>
      <c r="C53" s="5">
        <f>(+C54+C55)</f>
        <v>96346.108469999992</v>
      </c>
      <c r="D53" s="5">
        <f>(+D54+D55)</f>
        <v>53353.496879999999</v>
      </c>
      <c r="E53" s="5"/>
      <c r="F53" s="5">
        <f>(+F54+F55)</f>
        <v>52573.496879999999</v>
      </c>
    </row>
    <row r="54" spans="1:6" x14ac:dyDescent="0.25">
      <c r="A54" s="22"/>
      <c r="B54" s="3" t="s">
        <v>2</v>
      </c>
      <c r="C54" s="2">
        <v>91027.175269999992</v>
      </c>
      <c r="D54" s="2">
        <v>48693.148880000001</v>
      </c>
      <c r="E54" s="2"/>
      <c r="F54" s="2">
        <v>47913.148880000001</v>
      </c>
    </row>
    <row r="55" spans="1:6" x14ac:dyDescent="0.25">
      <c r="A55" s="22"/>
      <c r="B55" s="3" t="s">
        <v>1</v>
      </c>
      <c r="C55" s="2">
        <v>5318.9332000000004</v>
      </c>
      <c r="D55" s="2">
        <v>4660.348</v>
      </c>
      <c r="E55" s="2"/>
      <c r="F55" s="2">
        <v>4660.348</v>
      </c>
    </row>
    <row r="56" spans="1:6" ht="22.5" x14ac:dyDescent="0.25">
      <c r="A56" s="18"/>
      <c r="B56" s="6" t="s">
        <v>231</v>
      </c>
      <c r="C56" s="5">
        <f>(+C57+C58)</f>
        <v>15893.1</v>
      </c>
      <c r="D56" s="5">
        <f>(+D57+D58)</f>
        <v>8718.1370000000006</v>
      </c>
      <c r="E56" s="5"/>
      <c r="F56" s="5">
        <f>(+F57+F58)</f>
        <v>7770.8410000000003</v>
      </c>
    </row>
    <row r="57" spans="1:6" x14ac:dyDescent="0.25">
      <c r="A57" s="22"/>
      <c r="B57" s="3" t="s">
        <v>2</v>
      </c>
      <c r="C57" s="2">
        <v>15893.1</v>
      </c>
      <c r="D57" s="2">
        <v>8718.1370000000006</v>
      </c>
      <c r="E57" s="2"/>
      <c r="F57" s="2">
        <v>7770.8410000000003</v>
      </c>
    </row>
    <row r="58" spans="1:6" x14ac:dyDescent="0.25">
      <c r="A58" s="22"/>
      <c r="B58" s="3" t="s">
        <v>1</v>
      </c>
      <c r="C58" s="2">
        <v>0</v>
      </c>
      <c r="D58" s="2">
        <v>0</v>
      </c>
      <c r="E58" s="2"/>
      <c r="F58" s="2">
        <v>0</v>
      </c>
    </row>
    <row r="59" spans="1:6" x14ac:dyDescent="0.25">
      <c r="A59" s="18"/>
      <c r="B59" s="6" t="s">
        <v>230</v>
      </c>
      <c r="C59" s="5">
        <f>(+C60+C61)</f>
        <v>512341.2</v>
      </c>
      <c r="D59" s="5">
        <f>(+D60+D61)</f>
        <v>256170.6</v>
      </c>
      <c r="E59" s="5"/>
      <c r="F59" s="5">
        <f>(+F60+F61)</f>
        <v>93947.392999999996</v>
      </c>
    </row>
    <row r="60" spans="1:6" x14ac:dyDescent="0.25">
      <c r="A60" s="22"/>
      <c r="B60" s="3" t="s">
        <v>2</v>
      </c>
      <c r="C60" s="2">
        <v>512341.2</v>
      </c>
      <c r="D60" s="2">
        <v>256170.6</v>
      </c>
      <c r="E60" s="2"/>
      <c r="F60" s="2">
        <v>93947.392999999996</v>
      </c>
    </row>
    <row r="61" spans="1:6" x14ac:dyDescent="0.25">
      <c r="A61" s="22"/>
      <c r="B61" s="3" t="s">
        <v>1</v>
      </c>
      <c r="C61" s="2">
        <v>0</v>
      </c>
      <c r="D61" s="2">
        <v>0</v>
      </c>
      <c r="E61" s="2"/>
      <c r="F61" s="2">
        <v>0</v>
      </c>
    </row>
    <row r="62" spans="1:6" x14ac:dyDescent="0.25">
      <c r="A62" s="18"/>
      <c r="B62" s="6" t="s">
        <v>229</v>
      </c>
      <c r="C62" s="5">
        <f>(+C63+C64)</f>
        <v>106119.5</v>
      </c>
      <c r="D62" s="5">
        <f>(+D63+D64)</f>
        <v>58543.059390568</v>
      </c>
      <c r="E62" s="5"/>
      <c r="F62" s="5">
        <f>(+F63+F64)</f>
        <v>41471.139092099991</v>
      </c>
    </row>
    <row r="63" spans="1:6" x14ac:dyDescent="0.25">
      <c r="A63" s="22"/>
      <c r="B63" s="3" t="s">
        <v>2</v>
      </c>
      <c r="C63" s="17">
        <v>106119.5</v>
      </c>
      <c r="D63" s="17">
        <v>58543.059390568</v>
      </c>
      <c r="E63" s="17"/>
      <c r="F63" s="17">
        <v>41471.139092099991</v>
      </c>
    </row>
    <row r="64" spans="1:6" x14ac:dyDescent="0.25">
      <c r="A64" s="22"/>
      <c r="B64" s="3" t="s">
        <v>1</v>
      </c>
      <c r="C64" s="17">
        <v>0</v>
      </c>
      <c r="D64" s="17">
        <v>0</v>
      </c>
      <c r="E64" s="17"/>
      <c r="F64" s="17">
        <v>0</v>
      </c>
    </row>
    <row r="65" spans="1:6" x14ac:dyDescent="0.25">
      <c r="A65" s="18"/>
      <c r="B65" s="6" t="s">
        <v>228</v>
      </c>
      <c r="C65" s="5">
        <f>(+C66+C67)</f>
        <v>210877.73</v>
      </c>
      <c r="D65" s="5">
        <f>(+D66+D67)</f>
        <v>80638.856</v>
      </c>
      <c r="E65" s="5"/>
      <c r="F65" s="5">
        <f>(+F66+F67)</f>
        <v>34502.057000000001</v>
      </c>
    </row>
    <row r="66" spans="1:6" x14ac:dyDescent="0.25">
      <c r="A66" s="22"/>
      <c r="B66" s="3" t="s">
        <v>2</v>
      </c>
      <c r="C66" s="2">
        <v>210877.73</v>
      </c>
      <c r="D66" s="2">
        <v>80638.856</v>
      </c>
      <c r="E66" s="2"/>
      <c r="F66" s="2">
        <v>34502.057000000001</v>
      </c>
    </row>
    <row r="67" spans="1:6" x14ac:dyDescent="0.25">
      <c r="A67" s="22"/>
      <c r="B67" s="3" t="s">
        <v>1</v>
      </c>
      <c r="C67" s="2">
        <v>0</v>
      </c>
      <c r="D67" s="2">
        <v>0</v>
      </c>
      <c r="E67" s="2"/>
      <c r="F67" s="2">
        <v>0</v>
      </c>
    </row>
    <row r="68" spans="1:6" x14ac:dyDescent="0.25">
      <c r="A68" s="18"/>
      <c r="B68" s="6" t="s">
        <v>227</v>
      </c>
      <c r="C68" s="5">
        <f>(+C69+C70)</f>
        <v>274233.90000000002</v>
      </c>
      <c r="D68" s="5">
        <f>(+D69+D70)</f>
        <v>139178.77900000001</v>
      </c>
      <c r="E68" s="5"/>
      <c r="F68" s="5">
        <f>(+F69+F70)</f>
        <v>31622.966</v>
      </c>
    </row>
    <row r="69" spans="1:6" x14ac:dyDescent="0.25">
      <c r="A69" s="22"/>
      <c r="B69" s="3" t="s">
        <v>2</v>
      </c>
      <c r="C69" s="2">
        <v>274233.90000000002</v>
      </c>
      <c r="D69" s="2">
        <v>139178.77900000001</v>
      </c>
      <c r="E69" s="2"/>
      <c r="F69" s="2">
        <v>31622.966</v>
      </c>
    </row>
    <row r="70" spans="1:6" x14ac:dyDescent="0.25">
      <c r="A70" s="22"/>
      <c r="B70" s="3" t="s">
        <v>1</v>
      </c>
      <c r="C70" s="2">
        <v>0</v>
      </c>
      <c r="D70" s="2">
        <v>0</v>
      </c>
      <c r="E70" s="2"/>
      <c r="F70" s="2">
        <v>0</v>
      </c>
    </row>
    <row r="71" spans="1:6" x14ac:dyDescent="0.25">
      <c r="A71" s="18"/>
      <c r="B71" s="6" t="s">
        <v>226</v>
      </c>
      <c r="C71" s="5">
        <f>(+C72+C73)</f>
        <v>1002936.7703899998</v>
      </c>
      <c r="D71" s="5">
        <f>(+D72+D73)</f>
        <v>659119.08871999988</v>
      </c>
      <c r="E71" s="5"/>
      <c r="F71" s="5">
        <f>(+F72+F73)</f>
        <v>350087.76848999993</v>
      </c>
    </row>
    <row r="72" spans="1:6" x14ac:dyDescent="0.25">
      <c r="A72" s="22"/>
      <c r="B72" s="3" t="s">
        <v>2</v>
      </c>
      <c r="C72" s="2">
        <v>1002936.7703899998</v>
      </c>
      <c r="D72" s="2">
        <v>659119.08871999988</v>
      </c>
      <c r="E72" s="2"/>
      <c r="F72" s="2">
        <v>350087.76848999993</v>
      </c>
    </row>
    <row r="73" spans="1:6" x14ac:dyDescent="0.25">
      <c r="A73" s="22"/>
      <c r="B73" s="3" t="s">
        <v>1</v>
      </c>
      <c r="C73" s="2">
        <v>0</v>
      </c>
      <c r="D73" s="2">
        <v>0</v>
      </c>
      <c r="E73" s="2"/>
      <c r="F73" s="2">
        <v>0</v>
      </c>
    </row>
    <row r="74" spans="1:6" x14ac:dyDescent="0.25">
      <c r="A74" s="18"/>
      <c r="B74" s="6" t="s">
        <v>225</v>
      </c>
      <c r="C74" s="5">
        <f>(+C75+C76)</f>
        <v>133897.087</v>
      </c>
      <c r="D74" s="5">
        <f>(+D75+D76)</f>
        <v>65655.933999999994</v>
      </c>
      <c r="E74" s="5"/>
      <c r="F74" s="5">
        <f>(+F75+F76)</f>
        <v>31006.06</v>
      </c>
    </row>
    <row r="75" spans="1:6" x14ac:dyDescent="0.25">
      <c r="A75" s="22"/>
      <c r="B75" s="3" t="s">
        <v>2</v>
      </c>
      <c r="C75" s="2">
        <v>133897.087</v>
      </c>
      <c r="D75" s="2">
        <v>65655.933999999994</v>
      </c>
      <c r="E75" s="2"/>
      <c r="F75" s="2">
        <v>31006.06</v>
      </c>
    </row>
    <row r="76" spans="1:6" x14ac:dyDescent="0.25">
      <c r="A76" s="22"/>
      <c r="B76" s="3" t="s">
        <v>1</v>
      </c>
      <c r="C76" s="2">
        <v>0</v>
      </c>
      <c r="D76" s="2">
        <v>0</v>
      </c>
      <c r="E76" s="2"/>
      <c r="F76" s="2">
        <v>0</v>
      </c>
    </row>
    <row r="77" spans="1:6" x14ac:dyDescent="0.25">
      <c r="A77" s="18"/>
      <c r="B77" s="6" t="s">
        <v>224</v>
      </c>
      <c r="C77" s="5">
        <f>(+C78+C79)</f>
        <v>543133.96200000006</v>
      </c>
      <c r="D77" s="5">
        <f>(+D78+D79)</f>
        <v>256130.22099999999</v>
      </c>
      <c r="E77" s="5"/>
      <c r="F77" s="5">
        <f>(+F78+F79)</f>
        <v>169318.52546999999</v>
      </c>
    </row>
    <row r="78" spans="1:6" x14ac:dyDescent="0.25">
      <c r="A78" s="22"/>
      <c r="B78" s="3" t="s">
        <v>2</v>
      </c>
      <c r="C78" s="2">
        <v>543133.96200000006</v>
      </c>
      <c r="D78" s="2">
        <v>256130.22099999999</v>
      </c>
      <c r="E78" s="2"/>
      <c r="F78" s="2">
        <v>169318.52546999999</v>
      </c>
    </row>
    <row r="79" spans="1:6" x14ac:dyDescent="0.25">
      <c r="A79" s="22"/>
      <c r="B79" s="3" t="s">
        <v>1</v>
      </c>
      <c r="C79" s="2">
        <v>0</v>
      </c>
      <c r="D79" s="2">
        <v>0</v>
      </c>
      <c r="E79" s="2"/>
      <c r="F79" s="2">
        <v>0</v>
      </c>
    </row>
    <row r="80" spans="1:6" x14ac:dyDescent="0.25">
      <c r="A80" s="18"/>
      <c r="B80" s="6" t="s">
        <v>223</v>
      </c>
      <c r="C80" s="5">
        <f>(+C81+C82)</f>
        <v>420962.88415</v>
      </c>
      <c r="D80" s="5">
        <f>(+D81+D82)</f>
        <v>183473.58574000001</v>
      </c>
      <c r="E80" s="5"/>
      <c r="F80" s="5">
        <f>(+F81+F82)</f>
        <v>161603.18130000003</v>
      </c>
    </row>
    <row r="81" spans="1:6" x14ac:dyDescent="0.25">
      <c r="A81" s="22"/>
      <c r="B81" s="3" t="s">
        <v>2</v>
      </c>
      <c r="C81" s="2">
        <v>420962.88415</v>
      </c>
      <c r="D81" s="2">
        <v>183473.58574000001</v>
      </c>
      <c r="E81" s="2"/>
      <c r="F81" s="2">
        <v>161603.18130000003</v>
      </c>
    </row>
    <row r="82" spans="1:6" x14ac:dyDescent="0.25">
      <c r="A82" s="22"/>
      <c r="B82" s="3" t="s">
        <v>1</v>
      </c>
      <c r="C82" s="2">
        <v>0</v>
      </c>
      <c r="D82" s="2">
        <v>0</v>
      </c>
      <c r="E82" s="2"/>
      <c r="F82" s="2">
        <v>0</v>
      </c>
    </row>
    <row r="83" spans="1:6" x14ac:dyDescent="0.25">
      <c r="A83" s="18"/>
      <c r="B83" s="6" t="s">
        <v>222</v>
      </c>
      <c r="C83" s="5">
        <f>(+C84+C85)</f>
        <v>1405942.0042413792</v>
      </c>
      <c r="D83" s="5">
        <f>(+D84+D85)</f>
        <v>702971.00212068961</v>
      </c>
      <c r="E83" s="5"/>
      <c r="F83" s="5">
        <f>(+F84+F85)</f>
        <v>411810.2134613794</v>
      </c>
    </row>
    <row r="84" spans="1:6" x14ac:dyDescent="0.25">
      <c r="A84" s="22"/>
      <c r="B84" s="3" t="s">
        <v>2</v>
      </c>
      <c r="C84" s="2">
        <v>1358342.0042413792</v>
      </c>
      <c r="D84" s="2">
        <v>679171.00212068961</v>
      </c>
      <c r="E84" s="2"/>
      <c r="F84" s="2">
        <v>409065.15475137939</v>
      </c>
    </row>
    <row r="85" spans="1:6" x14ac:dyDescent="0.25">
      <c r="A85" s="22"/>
      <c r="B85" s="3" t="s">
        <v>1</v>
      </c>
      <c r="C85" s="2">
        <v>47600</v>
      </c>
      <c r="D85" s="2">
        <v>23800</v>
      </c>
      <c r="E85" s="2"/>
      <c r="F85" s="2">
        <v>2745.0587099999998</v>
      </c>
    </row>
    <row r="86" spans="1:6" x14ac:dyDescent="0.25">
      <c r="A86" s="18"/>
      <c r="B86" s="6" t="s">
        <v>221</v>
      </c>
      <c r="C86" s="5">
        <f>(+C87+C88)</f>
        <v>85424.2</v>
      </c>
      <c r="D86" s="5">
        <f>(+D87+D88)</f>
        <v>42712.095000000001</v>
      </c>
      <c r="E86" s="5"/>
      <c r="F86" s="5">
        <f>(+F87+F88)</f>
        <v>34583.934000000001</v>
      </c>
    </row>
    <row r="87" spans="1:6" x14ac:dyDescent="0.25">
      <c r="A87" s="22"/>
      <c r="B87" s="3" t="s">
        <v>2</v>
      </c>
      <c r="C87" s="2">
        <v>85424.2</v>
      </c>
      <c r="D87" s="2">
        <v>42712.095000000001</v>
      </c>
      <c r="E87" s="2"/>
      <c r="F87" s="2">
        <v>34583.934000000001</v>
      </c>
    </row>
    <row r="88" spans="1:6" ht="16.5" customHeight="1" x14ac:dyDescent="0.25">
      <c r="A88" s="22"/>
      <c r="B88" s="3" t="s">
        <v>1</v>
      </c>
      <c r="C88" s="2">
        <v>0</v>
      </c>
      <c r="D88" s="2">
        <v>0</v>
      </c>
      <c r="E88" s="2"/>
      <c r="F88" s="2">
        <v>0</v>
      </c>
    </row>
    <row r="89" spans="1:6" ht="15" customHeight="1" x14ac:dyDescent="0.25">
      <c r="A89" s="18"/>
      <c r="B89" s="6" t="s">
        <v>220</v>
      </c>
      <c r="C89" s="5">
        <f>(+C90+C91)</f>
        <v>39246.747000000003</v>
      </c>
      <c r="D89" s="5">
        <f>(+D90+D91)</f>
        <v>23853.335999999999</v>
      </c>
      <c r="E89" s="5"/>
      <c r="F89" s="5">
        <f>(+F90+F91)</f>
        <v>20608.444</v>
      </c>
    </row>
    <row r="90" spans="1:6" x14ac:dyDescent="0.25">
      <c r="A90" s="22"/>
      <c r="B90" s="3" t="s">
        <v>2</v>
      </c>
      <c r="C90" s="2">
        <v>39246.747000000003</v>
      </c>
      <c r="D90" s="2">
        <v>23853.335999999999</v>
      </c>
      <c r="E90" s="2"/>
      <c r="F90" s="2">
        <v>20608.444</v>
      </c>
    </row>
    <row r="91" spans="1:6" x14ac:dyDescent="0.25">
      <c r="A91" s="22"/>
      <c r="B91" s="3" t="s">
        <v>1</v>
      </c>
      <c r="C91" s="2">
        <v>0</v>
      </c>
      <c r="D91" s="2">
        <v>0</v>
      </c>
      <c r="E91" s="2"/>
      <c r="F91" s="2">
        <v>0</v>
      </c>
    </row>
    <row r="92" spans="1:6" x14ac:dyDescent="0.25">
      <c r="A92" s="18"/>
      <c r="B92" s="6" t="s">
        <v>219</v>
      </c>
      <c r="C92" s="5">
        <f>(+C93+C94)</f>
        <v>13330.282246933331</v>
      </c>
      <c r="D92" s="5">
        <f>(+D93+D94)</f>
        <v>4920.8056400000005</v>
      </c>
      <c r="E92" s="5"/>
      <c r="F92" s="5">
        <f>(+F93+F94)</f>
        <v>4920.8056400000005</v>
      </c>
    </row>
    <row r="93" spans="1:6" x14ac:dyDescent="0.25">
      <c r="A93" s="22"/>
      <c r="B93" s="3" t="s">
        <v>2</v>
      </c>
      <c r="C93" s="2">
        <v>13330.282246933331</v>
      </c>
      <c r="D93" s="2">
        <v>4920.8056400000005</v>
      </c>
      <c r="E93" s="2"/>
      <c r="F93" s="2">
        <v>4920.8056400000005</v>
      </c>
    </row>
    <row r="94" spans="1:6" x14ac:dyDescent="0.25">
      <c r="A94" s="22"/>
      <c r="B94" s="3" t="s">
        <v>1</v>
      </c>
      <c r="C94" s="2">
        <v>0</v>
      </c>
      <c r="D94" s="2">
        <v>0</v>
      </c>
      <c r="E94" s="2"/>
      <c r="F94" s="2">
        <v>0</v>
      </c>
    </row>
    <row r="95" spans="1:6" x14ac:dyDescent="0.25">
      <c r="A95" s="18"/>
      <c r="B95" s="6" t="s">
        <v>218</v>
      </c>
      <c r="C95" s="5">
        <f>(+C96+C97)</f>
        <v>23191.258000000002</v>
      </c>
      <c r="D95" s="5">
        <f>(+D96+D97)</f>
        <v>14095.151</v>
      </c>
      <c r="E95" s="5"/>
      <c r="F95" s="5">
        <f>(+F96+F97)</f>
        <v>12177.718000000001</v>
      </c>
    </row>
    <row r="96" spans="1:6" x14ac:dyDescent="0.25">
      <c r="A96" s="22"/>
      <c r="B96" s="3" t="s">
        <v>2</v>
      </c>
      <c r="C96" s="2">
        <v>23191.258000000002</v>
      </c>
      <c r="D96" s="2">
        <v>14095.151</v>
      </c>
      <c r="E96" s="2"/>
      <c r="F96" s="2">
        <v>12177.718000000001</v>
      </c>
    </row>
    <row r="97" spans="1:6" x14ac:dyDescent="0.25">
      <c r="A97" s="22"/>
      <c r="B97" s="3" t="s">
        <v>1</v>
      </c>
      <c r="C97" s="2">
        <v>0</v>
      </c>
      <c r="D97" s="2">
        <v>0</v>
      </c>
      <c r="E97" s="2"/>
      <c r="F97" s="2">
        <v>0</v>
      </c>
    </row>
    <row r="98" spans="1:6" x14ac:dyDescent="0.25">
      <c r="A98" s="18"/>
      <c r="B98" s="6" t="s">
        <v>217</v>
      </c>
      <c r="C98" s="5">
        <f>(+C99+C100)</f>
        <v>3567.8879999999999</v>
      </c>
      <c r="D98" s="5">
        <f>(+D99+D100)</f>
        <v>2168.4859999999999</v>
      </c>
      <c r="E98" s="5"/>
      <c r="F98" s="5">
        <f>(+F99+F100)</f>
        <v>1873.4960000000001</v>
      </c>
    </row>
    <row r="99" spans="1:6" x14ac:dyDescent="0.25">
      <c r="A99" s="22"/>
      <c r="B99" s="3" t="s">
        <v>2</v>
      </c>
      <c r="C99" s="2">
        <v>3567.8879999999999</v>
      </c>
      <c r="D99" s="2">
        <v>2168.4859999999999</v>
      </c>
      <c r="E99" s="2"/>
      <c r="F99" s="2">
        <v>1873.4960000000001</v>
      </c>
    </row>
    <row r="100" spans="1:6" x14ac:dyDescent="0.25">
      <c r="A100" s="22"/>
      <c r="B100" s="3" t="s">
        <v>1</v>
      </c>
      <c r="C100" s="2">
        <v>0</v>
      </c>
      <c r="D100" s="2">
        <v>0</v>
      </c>
      <c r="E100" s="2"/>
      <c r="F100" s="2">
        <v>0</v>
      </c>
    </row>
    <row r="101" spans="1:6" x14ac:dyDescent="0.25">
      <c r="A101" s="18"/>
      <c r="B101" s="6" t="s">
        <v>216</v>
      </c>
      <c r="C101" s="5">
        <f>(+C102+C103)</f>
        <v>114514.947</v>
      </c>
      <c r="D101" s="5">
        <f>(+D102+D103)</f>
        <v>69370.546000000002</v>
      </c>
      <c r="E101" s="5"/>
      <c r="F101" s="5">
        <f>(+F102+F103)</f>
        <v>59714.799339999998</v>
      </c>
    </row>
    <row r="102" spans="1:6" x14ac:dyDescent="0.25">
      <c r="A102" s="22"/>
      <c r="B102" s="3" t="s">
        <v>2</v>
      </c>
      <c r="C102" s="2">
        <v>114514.947</v>
      </c>
      <c r="D102" s="2">
        <v>69370.546000000002</v>
      </c>
      <c r="E102" s="2"/>
      <c r="F102" s="2">
        <v>59714.799339999998</v>
      </c>
    </row>
    <row r="103" spans="1:6" x14ac:dyDescent="0.25">
      <c r="A103" s="22"/>
      <c r="B103" s="3" t="s">
        <v>1</v>
      </c>
      <c r="C103" s="2">
        <v>0</v>
      </c>
      <c r="D103" s="2">
        <v>0</v>
      </c>
      <c r="E103" s="2"/>
      <c r="F103" s="2">
        <v>0</v>
      </c>
    </row>
    <row r="104" spans="1:6" x14ac:dyDescent="0.25">
      <c r="A104" s="23" t="s">
        <v>215</v>
      </c>
      <c r="B104" s="13"/>
      <c r="C104" s="12">
        <f>(+C105+C108)</f>
        <v>8527998.2732800003</v>
      </c>
      <c r="D104" s="12">
        <f>(+D105+D108)</f>
        <v>4253894.3225199999</v>
      </c>
      <c r="E104" s="12"/>
      <c r="F104" s="12">
        <f>(+F105+F108)</f>
        <v>4238956.6985200001</v>
      </c>
    </row>
    <row r="105" spans="1:6" x14ac:dyDescent="0.25">
      <c r="A105" s="18"/>
      <c r="B105" s="6" t="s">
        <v>3</v>
      </c>
      <c r="C105" s="5">
        <f>(+C106+C107)</f>
        <v>8289162.3732800009</v>
      </c>
      <c r="D105" s="5">
        <f>(+D106+D107)</f>
        <v>4028818.6405199999</v>
      </c>
      <c r="E105" s="5"/>
      <c r="F105" s="5">
        <f>(+F106+F107)</f>
        <v>4028818.6405199999</v>
      </c>
    </row>
    <row r="106" spans="1:6" x14ac:dyDescent="0.25">
      <c r="A106" s="22"/>
      <c r="B106" s="3" t="s">
        <v>2</v>
      </c>
      <c r="C106" s="2">
        <v>3413292.3076999998</v>
      </c>
      <c r="D106" s="2">
        <v>808696.56916000007</v>
      </c>
      <c r="E106" s="2"/>
      <c r="F106" s="2">
        <v>808696.56916000007</v>
      </c>
    </row>
    <row r="107" spans="1:6" x14ac:dyDescent="0.25">
      <c r="A107" s="22"/>
      <c r="B107" s="3" t="s">
        <v>1</v>
      </c>
      <c r="C107" s="2">
        <v>4875870.0655800011</v>
      </c>
      <c r="D107" s="2">
        <v>3220122.0713599999</v>
      </c>
      <c r="E107" s="2"/>
      <c r="F107" s="2">
        <v>3220122.0713599999</v>
      </c>
    </row>
    <row r="108" spans="1:6" x14ac:dyDescent="0.25">
      <c r="A108" s="18"/>
      <c r="B108" s="6" t="s">
        <v>214</v>
      </c>
      <c r="C108" s="5">
        <f>(+C109+C110)</f>
        <v>238835.9</v>
      </c>
      <c r="D108" s="5">
        <f>(+D109+D110)</f>
        <v>225075.682</v>
      </c>
      <c r="E108" s="5"/>
      <c r="F108" s="5">
        <f>(+F109+F110)</f>
        <v>210138.05799999999</v>
      </c>
    </row>
    <row r="109" spans="1:6" x14ac:dyDescent="0.25">
      <c r="A109" s="22"/>
      <c r="B109" s="3" t="s">
        <v>2</v>
      </c>
      <c r="C109" s="2">
        <v>26773.4</v>
      </c>
      <c r="D109" s="2">
        <v>13013.201999999999</v>
      </c>
      <c r="E109" s="2"/>
      <c r="F109" s="2">
        <v>5858.277</v>
      </c>
    </row>
    <row r="110" spans="1:6" x14ac:dyDescent="0.25">
      <c r="A110" s="22"/>
      <c r="B110" s="3" t="s">
        <v>1</v>
      </c>
      <c r="C110" s="2">
        <v>212062.5</v>
      </c>
      <c r="D110" s="2">
        <v>212062.48</v>
      </c>
      <c r="E110" s="2"/>
      <c r="F110" s="2">
        <v>204279.78099999999</v>
      </c>
    </row>
    <row r="111" spans="1:6" x14ac:dyDescent="0.25">
      <c r="A111" s="23" t="s">
        <v>213</v>
      </c>
      <c r="B111" s="13"/>
      <c r="C111" s="8">
        <f>+C112+C115+C118+C121+C124+C127+C130+C133+C136+C139+C142+C145+C148+C151+C154+C157</f>
        <v>12875635.68849819</v>
      </c>
      <c r="D111" s="8">
        <f t="shared" ref="D111:F111" si="0">+D112+D115+D118+D121+D124+D127+D130+D133+D136+D139+D142+D145+D148+D151+D154+D157</f>
        <v>6709871.7200351665</v>
      </c>
      <c r="E111" s="8"/>
      <c r="F111" s="8">
        <f t="shared" si="0"/>
        <v>4730736.40496</v>
      </c>
    </row>
    <row r="112" spans="1:6" x14ac:dyDescent="0.25">
      <c r="A112" s="18"/>
      <c r="B112" s="6" t="s">
        <v>3</v>
      </c>
      <c r="C112" s="5">
        <f>(+C113+C114)</f>
        <v>202476.27209000001</v>
      </c>
      <c r="D112" s="5">
        <f>(+D113+D114)</f>
        <v>95845.368853549779</v>
      </c>
      <c r="E112" s="5"/>
      <c r="F112" s="5">
        <f>(+F113+F114)</f>
        <v>46214.8946</v>
      </c>
    </row>
    <row r="113" spans="1:6" x14ac:dyDescent="0.25">
      <c r="A113" s="22"/>
      <c r="B113" s="3" t="s">
        <v>2</v>
      </c>
      <c r="C113" s="2">
        <v>202476.27209000001</v>
      </c>
      <c r="D113" s="2">
        <v>95845.368853549779</v>
      </c>
      <c r="E113" s="2"/>
      <c r="F113" s="2">
        <v>46214.8946</v>
      </c>
    </row>
    <row r="114" spans="1:6" x14ac:dyDescent="0.25">
      <c r="A114" s="22"/>
      <c r="B114" s="3" t="s">
        <v>1</v>
      </c>
      <c r="C114" s="2">
        <v>0</v>
      </c>
      <c r="D114" s="2">
        <v>0</v>
      </c>
      <c r="E114" s="2"/>
      <c r="F114" s="2">
        <v>0</v>
      </c>
    </row>
    <row r="115" spans="1:6" x14ac:dyDescent="0.25">
      <c r="A115" s="18"/>
      <c r="B115" s="6" t="s">
        <v>212</v>
      </c>
      <c r="C115" s="5">
        <f>(+C116+C117)</f>
        <v>380100</v>
      </c>
      <c r="D115" s="5">
        <f>(+D116+D117)</f>
        <v>239420</v>
      </c>
      <c r="E115" s="5"/>
      <c r="F115" s="5">
        <f>(+F116+F117)</f>
        <v>194900</v>
      </c>
    </row>
    <row r="116" spans="1:6" x14ac:dyDescent="0.25">
      <c r="A116" s="22"/>
      <c r="B116" s="3" t="s">
        <v>2</v>
      </c>
      <c r="C116" s="2">
        <v>292200</v>
      </c>
      <c r="D116" s="2">
        <v>151520</v>
      </c>
      <c r="E116" s="2"/>
      <c r="F116" s="2">
        <v>108400</v>
      </c>
    </row>
    <row r="117" spans="1:6" x14ac:dyDescent="0.25">
      <c r="A117" s="22"/>
      <c r="B117" s="3" t="s">
        <v>1</v>
      </c>
      <c r="C117" s="2">
        <v>87900</v>
      </c>
      <c r="D117" s="2">
        <v>87900</v>
      </c>
      <c r="E117" s="2"/>
      <c r="F117" s="2">
        <v>86500</v>
      </c>
    </row>
    <row r="118" spans="1:6" x14ac:dyDescent="0.25">
      <c r="A118" s="18"/>
      <c r="B118" s="6" t="s">
        <v>211</v>
      </c>
      <c r="C118" s="5">
        <f>(+C119+C120)</f>
        <v>4715.2906500000008</v>
      </c>
      <c r="D118" s="5">
        <f>(+D119+D120)</f>
        <v>1506.95444</v>
      </c>
      <c r="E118" s="5"/>
      <c r="F118" s="5">
        <f>(+F119+F120)</f>
        <v>1506.95443</v>
      </c>
    </row>
    <row r="119" spans="1:6" x14ac:dyDescent="0.25">
      <c r="A119" s="22"/>
      <c r="B119" s="3" t="s">
        <v>2</v>
      </c>
      <c r="C119" s="2">
        <v>4715.2906500000008</v>
      </c>
      <c r="D119" s="2">
        <v>1506.95444</v>
      </c>
      <c r="E119" s="2"/>
      <c r="F119" s="2">
        <v>1506.95443</v>
      </c>
    </row>
    <row r="120" spans="1:6" x14ac:dyDescent="0.25">
      <c r="A120" s="22"/>
      <c r="B120" s="3" t="s">
        <v>1</v>
      </c>
      <c r="C120" s="2">
        <v>0</v>
      </c>
      <c r="D120" s="2">
        <v>0</v>
      </c>
      <c r="E120" s="2"/>
      <c r="F120" s="2">
        <v>0</v>
      </c>
    </row>
    <row r="121" spans="1:6" ht="22.5" x14ac:dyDescent="0.25">
      <c r="A121" s="18"/>
      <c r="B121" s="6" t="s">
        <v>210</v>
      </c>
      <c r="C121" s="5">
        <f>(+C122+C123)</f>
        <v>14894.182650000001</v>
      </c>
      <c r="D121" s="5">
        <f>(+D122+D123)</f>
        <v>8295.4511000000002</v>
      </c>
      <c r="E121" s="5"/>
      <c r="F121" s="5">
        <f>(+F122+F123)</f>
        <v>5272.3018100000008</v>
      </c>
    </row>
    <row r="122" spans="1:6" x14ac:dyDescent="0.25">
      <c r="A122" s="22"/>
      <c r="B122" s="3" t="s">
        <v>2</v>
      </c>
      <c r="C122" s="2">
        <v>14894.182650000001</v>
      </c>
      <c r="D122" s="2">
        <v>8295.4511000000002</v>
      </c>
      <c r="E122" s="2"/>
      <c r="F122" s="2">
        <v>5272.3018100000008</v>
      </c>
    </row>
    <row r="123" spans="1:6" x14ac:dyDescent="0.25">
      <c r="A123" s="22"/>
      <c r="B123" s="3" t="s">
        <v>1</v>
      </c>
      <c r="C123" s="2">
        <v>0</v>
      </c>
      <c r="D123" s="2">
        <v>0</v>
      </c>
      <c r="E123" s="2"/>
      <c r="F123" s="2">
        <v>0</v>
      </c>
    </row>
    <row r="124" spans="1:6" x14ac:dyDescent="0.25">
      <c r="A124" s="18"/>
      <c r="B124" s="6" t="s">
        <v>209</v>
      </c>
      <c r="C124" s="5">
        <f>(+C125+C126)</f>
        <v>848.7</v>
      </c>
      <c r="D124" s="5">
        <f>(+D125+D126)</f>
        <v>222.63687999999999</v>
      </c>
      <c r="E124" s="5"/>
      <c r="F124" s="5">
        <f>(+F125+F126)</f>
        <v>222.63687999999999</v>
      </c>
    </row>
    <row r="125" spans="1:6" x14ac:dyDescent="0.25">
      <c r="A125" s="22"/>
      <c r="B125" s="3" t="s">
        <v>2</v>
      </c>
      <c r="C125" s="2">
        <v>848.7</v>
      </c>
      <c r="D125" s="2">
        <v>222.63687999999999</v>
      </c>
      <c r="E125" s="2"/>
      <c r="F125" s="2">
        <v>222.63687999999999</v>
      </c>
    </row>
    <row r="126" spans="1:6" x14ac:dyDescent="0.25">
      <c r="A126" s="22"/>
      <c r="B126" s="3" t="s">
        <v>1</v>
      </c>
      <c r="C126" s="2">
        <v>0</v>
      </c>
      <c r="D126" s="2">
        <v>0</v>
      </c>
      <c r="E126" s="2"/>
      <c r="F126" s="2">
        <v>0</v>
      </c>
    </row>
    <row r="127" spans="1:6" x14ac:dyDescent="0.25">
      <c r="A127" s="18"/>
      <c r="B127" s="6" t="s">
        <v>208</v>
      </c>
      <c r="C127" s="5">
        <f>(+C128+C129)</f>
        <v>5007.2126081889819</v>
      </c>
      <c r="D127" s="5">
        <f>(+D128+D129)</f>
        <v>2826.6125166159795</v>
      </c>
      <c r="E127" s="5"/>
      <c r="F127" s="5">
        <f>(+F128+F129)</f>
        <v>1134.04935</v>
      </c>
    </row>
    <row r="128" spans="1:6" x14ac:dyDescent="0.25">
      <c r="A128" s="22"/>
      <c r="B128" s="3" t="s">
        <v>2</v>
      </c>
      <c r="C128" s="2">
        <v>5007.2126081889819</v>
      </c>
      <c r="D128" s="2">
        <v>2826.6125166159795</v>
      </c>
      <c r="E128" s="2"/>
      <c r="F128" s="2">
        <v>1134.04935</v>
      </c>
    </row>
    <row r="129" spans="1:6" x14ac:dyDescent="0.25">
      <c r="A129" s="22"/>
      <c r="B129" s="3" t="s">
        <v>1</v>
      </c>
      <c r="C129" s="2">
        <v>0</v>
      </c>
      <c r="D129" s="2">
        <v>0</v>
      </c>
      <c r="E129" s="2"/>
      <c r="F129" s="2">
        <v>0</v>
      </c>
    </row>
    <row r="130" spans="1:6" x14ac:dyDescent="0.25">
      <c r="A130" s="18"/>
      <c r="B130" s="6" t="s">
        <v>207</v>
      </c>
      <c r="C130" s="5">
        <f>(+C131+C132)</f>
        <v>11713425.560000001</v>
      </c>
      <c r="D130" s="5">
        <f>(+D131+D132)</f>
        <v>5866327.5899999999</v>
      </c>
      <c r="E130" s="5"/>
      <c r="F130" s="5">
        <f>(+F131+F132)</f>
        <v>4277450.82</v>
      </c>
    </row>
    <row r="131" spans="1:6" x14ac:dyDescent="0.25">
      <c r="A131" s="22"/>
      <c r="B131" s="3" t="s">
        <v>2</v>
      </c>
      <c r="C131" s="2">
        <v>11713425.560000001</v>
      </c>
      <c r="D131" s="2">
        <v>5866327.5899999999</v>
      </c>
      <c r="E131" s="2"/>
      <c r="F131" s="2">
        <v>4277450.82</v>
      </c>
    </row>
    <row r="132" spans="1:6" x14ac:dyDescent="0.25">
      <c r="A132" s="22"/>
      <c r="B132" s="3" t="s">
        <v>1</v>
      </c>
      <c r="C132" s="2">
        <v>0</v>
      </c>
      <c r="D132" s="2">
        <v>0</v>
      </c>
      <c r="E132" s="2"/>
      <c r="F132" s="2">
        <v>0</v>
      </c>
    </row>
    <row r="133" spans="1:6" x14ac:dyDescent="0.25">
      <c r="A133" s="18"/>
      <c r="B133" s="6" t="s">
        <v>206</v>
      </c>
      <c r="C133" s="5">
        <f>(+C134+C135)</f>
        <v>194.3</v>
      </c>
      <c r="D133" s="5">
        <f>(+D134+D135)</f>
        <v>121.70672</v>
      </c>
      <c r="E133" s="5"/>
      <c r="F133" s="5">
        <f>(+F134+F135)</f>
        <v>99.993639999999999</v>
      </c>
    </row>
    <row r="134" spans="1:6" x14ac:dyDescent="0.25">
      <c r="A134" s="22"/>
      <c r="B134" s="3" t="s">
        <v>2</v>
      </c>
      <c r="C134" s="2">
        <v>194.3</v>
      </c>
      <c r="D134" s="2">
        <v>121.70672</v>
      </c>
      <c r="E134" s="2"/>
      <c r="F134" s="2">
        <v>99.993639999999999</v>
      </c>
    </row>
    <row r="135" spans="1:6" x14ac:dyDescent="0.25">
      <c r="A135" s="22"/>
      <c r="B135" s="3" t="s">
        <v>1</v>
      </c>
      <c r="C135" s="2">
        <v>0</v>
      </c>
      <c r="D135" s="2">
        <v>0</v>
      </c>
      <c r="E135" s="2"/>
      <c r="F135" s="2">
        <v>0</v>
      </c>
    </row>
    <row r="136" spans="1:6" x14ac:dyDescent="0.25">
      <c r="A136" s="18"/>
      <c r="B136" s="6" t="s">
        <v>205</v>
      </c>
      <c r="C136" s="5">
        <f>(+C137+C138)</f>
        <v>2287.8893599999997</v>
      </c>
      <c r="D136" s="5">
        <f>(+D137+D138)</f>
        <v>1736.3817199999999</v>
      </c>
      <c r="E136" s="5"/>
      <c r="F136" s="5">
        <f>(+F137+F138)</f>
        <v>1521.2866999999999</v>
      </c>
    </row>
    <row r="137" spans="1:6" x14ac:dyDescent="0.25">
      <c r="A137" s="22"/>
      <c r="B137" s="3" t="s">
        <v>2</v>
      </c>
      <c r="C137" s="2">
        <v>2287.8893599999997</v>
      </c>
      <c r="D137" s="2">
        <v>1736.3817199999999</v>
      </c>
      <c r="E137" s="2"/>
      <c r="F137" s="2">
        <v>1521.2866999999999</v>
      </c>
    </row>
    <row r="138" spans="1:6" x14ac:dyDescent="0.25">
      <c r="A138" s="22"/>
      <c r="B138" s="3" t="s">
        <v>1</v>
      </c>
      <c r="C138" s="2">
        <v>0</v>
      </c>
      <c r="D138" s="2">
        <v>0</v>
      </c>
      <c r="E138" s="2"/>
      <c r="F138" s="2">
        <v>0</v>
      </c>
    </row>
    <row r="139" spans="1:6" x14ac:dyDescent="0.25">
      <c r="A139" s="18"/>
      <c r="B139" s="6" t="s">
        <v>204</v>
      </c>
      <c r="C139" s="5">
        <f>(+C140+C141)</f>
        <v>3417.6819999999998</v>
      </c>
      <c r="D139" s="5">
        <f>(+D140+D141)</f>
        <v>884.99045999999998</v>
      </c>
      <c r="E139" s="5"/>
      <c r="F139" s="5">
        <f>(+F140+F141)</f>
        <v>689.00742000000002</v>
      </c>
    </row>
    <row r="140" spans="1:6" x14ac:dyDescent="0.25">
      <c r="A140" s="22"/>
      <c r="B140" s="3" t="s">
        <v>2</v>
      </c>
      <c r="C140" s="24">
        <v>3417.6819999999998</v>
      </c>
      <c r="D140" s="24">
        <v>884.99045999999998</v>
      </c>
      <c r="E140" s="11"/>
      <c r="F140" s="11">
        <v>689.00742000000002</v>
      </c>
    </row>
    <row r="141" spans="1:6" x14ac:dyDescent="0.25">
      <c r="A141" s="22"/>
      <c r="B141" s="3" t="s">
        <v>1</v>
      </c>
      <c r="C141" s="2">
        <v>0</v>
      </c>
      <c r="D141" s="2">
        <v>0</v>
      </c>
      <c r="E141" s="2"/>
      <c r="F141" s="2">
        <v>0</v>
      </c>
    </row>
    <row r="142" spans="1:6" x14ac:dyDescent="0.25">
      <c r="A142" s="18"/>
      <c r="B142" s="6" t="s">
        <v>203</v>
      </c>
      <c r="C142" s="5">
        <f>(+C143+C144)</f>
        <v>3783.1540800000002</v>
      </c>
      <c r="D142" s="5">
        <f>(+D143+D144)</f>
        <v>2275.8115600000001</v>
      </c>
      <c r="E142" s="5"/>
      <c r="F142" s="5">
        <f>(+F143+F144)</f>
        <v>1972.3517400000003</v>
      </c>
    </row>
    <row r="143" spans="1:6" x14ac:dyDescent="0.25">
      <c r="A143" s="22"/>
      <c r="B143" s="3" t="s">
        <v>2</v>
      </c>
      <c r="C143" s="24">
        <v>3783.1540800000002</v>
      </c>
      <c r="D143" s="24">
        <v>2275.8115600000001</v>
      </c>
      <c r="E143" s="11"/>
      <c r="F143" s="11">
        <v>1972.3517400000003</v>
      </c>
    </row>
    <row r="144" spans="1:6" x14ac:dyDescent="0.25">
      <c r="A144" s="22"/>
      <c r="B144" s="3" t="s">
        <v>1</v>
      </c>
      <c r="C144" s="2">
        <v>0</v>
      </c>
      <c r="D144" s="2">
        <v>0</v>
      </c>
      <c r="E144" s="2"/>
      <c r="F144" s="2">
        <v>0</v>
      </c>
    </row>
    <row r="145" spans="1:6" x14ac:dyDescent="0.25">
      <c r="A145" s="18"/>
      <c r="B145" s="6" t="s">
        <v>202</v>
      </c>
      <c r="C145" s="5">
        <f>(+C146+C147)</f>
        <v>17965.883000000002</v>
      </c>
      <c r="D145" s="5">
        <f>(+D146+D147)</f>
        <v>65097.466</v>
      </c>
      <c r="E145" s="5"/>
      <c r="F145" s="5">
        <f>(+F146+F147)</f>
        <v>44658.072999999997</v>
      </c>
    </row>
    <row r="146" spans="1:6" x14ac:dyDescent="0.25">
      <c r="A146" s="22"/>
      <c r="B146" s="3" t="s">
        <v>2</v>
      </c>
      <c r="C146" s="24">
        <v>17965.883000000002</v>
      </c>
      <c r="D146" s="24">
        <v>65097.466</v>
      </c>
      <c r="E146" s="11"/>
      <c r="F146" s="11">
        <v>44658.072999999997</v>
      </c>
    </row>
    <row r="147" spans="1:6" x14ac:dyDescent="0.25">
      <c r="A147" s="22"/>
      <c r="B147" s="3" t="s">
        <v>1</v>
      </c>
      <c r="C147" s="2">
        <v>0</v>
      </c>
      <c r="D147" s="2">
        <v>0</v>
      </c>
      <c r="E147" s="2"/>
      <c r="F147" s="2">
        <v>0</v>
      </c>
    </row>
    <row r="148" spans="1:6" x14ac:dyDescent="0.25">
      <c r="A148" s="18"/>
      <c r="B148" s="6" t="s">
        <v>201</v>
      </c>
      <c r="C148" s="5">
        <f>(+C149+C150)</f>
        <v>99855.439129999999</v>
      </c>
      <c r="D148" s="5">
        <f>(+D149+D150)</f>
        <v>71717.692810000022</v>
      </c>
      <c r="E148" s="5"/>
      <c r="F148" s="5">
        <f>(+F149+F150)</f>
        <v>58298.138150000006</v>
      </c>
    </row>
    <row r="149" spans="1:6" x14ac:dyDescent="0.25">
      <c r="A149" s="22"/>
      <c r="B149" s="3" t="s">
        <v>2</v>
      </c>
      <c r="C149" s="24">
        <v>99855.439129999999</v>
      </c>
      <c r="D149" s="24">
        <v>71717.692810000022</v>
      </c>
      <c r="E149" s="11"/>
      <c r="F149" s="11">
        <v>58298.138150000006</v>
      </c>
    </row>
    <row r="150" spans="1:6" x14ac:dyDescent="0.25">
      <c r="A150" s="22"/>
      <c r="B150" s="3" t="s">
        <v>1</v>
      </c>
      <c r="C150" s="2">
        <v>0</v>
      </c>
      <c r="D150" s="2">
        <v>0</v>
      </c>
      <c r="E150" s="2"/>
      <c r="F150" s="2">
        <v>0</v>
      </c>
    </row>
    <row r="151" spans="1:6" x14ac:dyDescent="0.25">
      <c r="A151" s="18"/>
      <c r="B151" s="6" t="s">
        <v>200</v>
      </c>
      <c r="C151" s="5">
        <f>(+C152+C153)</f>
        <v>3163.5639999999999</v>
      </c>
      <c r="D151" s="5">
        <f>(+D152+D153)</f>
        <v>774.35299999999995</v>
      </c>
      <c r="E151" s="5"/>
      <c r="F151" s="5">
        <f>(+F152+F153)</f>
        <v>2640.5149999999999</v>
      </c>
    </row>
    <row r="152" spans="1:6" x14ac:dyDescent="0.25">
      <c r="A152" s="22"/>
      <c r="B152" s="3" t="s">
        <v>2</v>
      </c>
      <c r="C152" s="19">
        <v>3163.5639999999999</v>
      </c>
      <c r="D152" s="19">
        <v>774.35299999999995</v>
      </c>
      <c r="E152" s="19"/>
      <c r="F152" s="19">
        <v>2640.5149999999999</v>
      </c>
    </row>
    <row r="153" spans="1:6" x14ac:dyDescent="0.25">
      <c r="A153" s="22"/>
      <c r="B153" s="3" t="s">
        <v>1</v>
      </c>
      <c r="C153" s="19">
        <v>0</v>
      </c>
      <c r="D153" s="19">
        <v>0</v>
      </c>
      <c r="E153" s="19"/>
      <c r="F153" s="19">
        <v>0</v>
      </c>
    </row>
    <row r="154" spans="1:6" x14ac:dyDescent="0.25">
      <c r="A154" s="18"/>
      <c r="B154" s="6" t="s">
        <v>199</v>
      </c>
      <c r="C154" s="5">
        <f>(+C155+C156)</f>
        <v>141363.71</v>
      </c>
      <c r="D154" s="5">
        <f>(+D155+D156)</f>
        <v>70681.855045000004</v>
      </c>
      <c r="E154" s="5"/>
      <c r="F154" s="5">
        <f>(+F155+F156)</f>
        <v>54973.457280000002</v>
      </c>
    </row>
    <row r="155" spans="1:6" x14ac:dyDescent="0.25">
      <c r="A155" s="22"/>
      <c r="B155" s="3" t="s">
        <v>2</v>
      </c>
      <c r="C155" s="19">
        <v>141363.71</v>
      </c>
      <c r="D155" s="19">
        <v>70681.855045000004</v>
      </c>
      <c r="E155" s="19"/>
      <c r="F155" s="19">
        <v>54973.457280000002</v>
      </c>
    </row>
    <row r="156" spans="1:6" x14ac:dyDescent="0.25">
      <c r="A156" s="22"/>
      <c r="B156" s="3" t="s">
        <v>1</v>
      </c>
      <c r="C156" s="19">
        <v>0</v>
      </c>
      <c r="D156" s="19">
        <v>0</v>
      </c>
      <c r="E156" s="19"/>
      <c r="F156" s="19">
        <v>0</v>
      </c>
    </row>
    <row r="157" spans="1:6" x14ac:dyDescent="0.25">
      <c r="A157" s="18"/>
      <c r="B157" s="6" t="s">
        <v>198</v>
      </c>
      <c r="C157" s="5">
        <f>(+C158+C159)</f>
        <v>282136.84892999998</v>
      </c>
      <c r="D157" s="5">
        <f>(+D158+D159)</f>
        <v>282136.84892999998</v>
      </c>
      <c r="E157" s="5"/>
      <c r="F157" s="5">
        <f>(+F158+F159)</f>
        <v>39181.924959999997</v>
      </c>
    </row>
    <row r="158" spans="1:6" x14ac:dyDescent="0.25">
      <c r="A158" s="22"/>
      <c r="B158" s="3" t="s">
        <v>2</v>
      </c>
      <c r="C158" s="19">
        <v>282136.84892999998</v>
      </c>
      <c r="D158" s="19">
        <v>282136.84892999998</v>
      </c>
      <c r="E158" s="19"/>
      <c r="F158" s="19">
        <v>39181.924959999997</v>
      </c>
    </row>
    <row r="159" spans="1:6" x14ac:dyDescent="0.25">
      <c r="A159" s="22"/>
      <c r="B159" s="3" t="s">
        <v>1</v>
      </c>
      <c r="C159" s="19">
        <v>0</v>
      </c>
      <c r="D159" s="19">
        <v>0</v>
      </c>
      <c r="E159" s="19"/>
      <c r="F159" s="19">
        <v>0</v>
      </c>
    </row>
    <row r="160" spans="1:6" x14ac:dyDescent="0.25">
      <c r="A160" s="23" t="s">
        <v>197</v>
      </c>
      <c r="B160" s="13"/>
      <c r="C160" s="12">
        <f>(+C161+C164+C167+C170+C173+C176+C179+C182+C185+C188+C191+C194+C197+C200+C203+C206+C209+C215+C218+C221+C224+C230+C227+C212)</f>
        <v>29045098.450040013</v>
      </c>
      <c r="D160" s="12">
        <f t="shared" ref="D160:F160" si="1">(+D161+D164+D167+D170+D173+D176+D179+D182+D185+D188+D191+D194+D197+D200+D203+D206+D209+D215+D218+D221+D224+D230+D227+D212)</f>
        <v>15915212.545855489</v>
      </c>
      <c r="E160" s="12"/>
      <c r="F160" s="12">
        <f t="shared" si="1"/>
        <v>15428123.176921468</v>
      </c>
    </row>
    <row r="161" spans="1:6" x14ac:dyDescent="0.25">
      <c r="A161" s="18"/>
      <c r="B161" s="6" t="s">
        <v>3</v>
      </c>
      <c r="C161" s="5">
        <f>(+C162+C163)</f>
        <v>25092696.602040004</v>
      </c>
      <c r="D161" s="5">
        <f>(+D162+D163)</f>
        <v>13843497.249322988</v>
      </c>
      <c r="E161" s="5"/>
      <c r="F161" s="5">
        <f>(+F162+F163)</f>
        <v>13834644.457412988</v>
      </c>
    </row>
    <row r="162" spans="1:6" x14ac:dyDescent="0.25">
      <c r="A162" s="22"/>
      <c r="B162" s="3" t="s">
        <v>2</v>
      </c>
      <c r="C162" s="2">
        <v>127037.14410999998</v>
      </c>
      <c r="D162" s="2">
        <v>55308.833879999998</v>
      </c>
      <c r="E162" s="2"/>
      <c r="F162" s="2">
        <v>46456.042619999993</v>
      </c>
    </row>
    <row r="163" spans="1:6" x14ac:dyDescent="0.25">
      <c r="A163" s="22"/>
      <c r="B163" s="3" t="s">
        <v>1</v>
      </c>
      <c r="C163" s="2">
        <v>24965659.457930002</v>
      </c>
      <c r="D163" s="2">
        <v>13788188.415442988</v>
      </c>
      <c r="E163" s="2"/>
      <c r="F163" s="2">
        <v>13788188.414792988</v>
      </c>
    </row>
    <row r="164" spans="1:6" x14ac:dyDescent="0.25">
      <c r="A164" s="18"/>
      <c r="B164" s="6" t="s">
        <v>196</v>
      </c>
      <c r="C164" s="5">
        <f>(+C165+C166)</f>
        <v>254701.8</v>
      </c>
      <c r="D164" s="5">
        <f>(+D165+D166)</f>
        <v>24625.031999999999</v>
      </c>
      <c r="E164" s="5"/>
      <c r="F164" s="5">
        <f>(+F165+F166)</f>
        <v>24625.031999999999</v>
      </c>
    </row>
    <row r="165" spans="1:6" x14ac:dyDescent="0.25">
      <c r="A165" s="22"/>
      <c r="B165" s="3" t="s">
        <v>2</v>
      </c>
      <c r="C165" s="2">
        <v>210201.8</v>
      </c>
      <c r="D165" s="2">
        <v>24625.031999999999</v>
      </c>
      <c r="E165" s="2"/>
      <c r="F165" s="2">
        <v>24625.031999999999</v>
      </c>
    </row>
    <row r="166" spans="1:6" x14ac:dyDescent="0.25">
      <c r="A166" s="22"/>
      <c r="B166" s="3" t="s">
        <v>1</v>
      </c>
      <c r="C166" s="2">
        <v>44500</v>
      </c>
      <c r="D166" s="2">
        <v>0</v>
      </c>
      <c r="E166" s="2"/>
      <c r="F166" s="2">
        <v>0</v>
      </c>
    </row>
    <row r="167" spans="1:6" x14ac:dyDescent="0.25">
      <c r="A167" s="18"/>
      <c r="B167" s="6" t="s">
        <v>195</v>
      </c>
      <c r="C167" s="5">
        <f>(+C168+C169)</f>
        <v>28792.5</v>
      </c>
      <c r="D167" s="5">
        <f>(+D168+D169)</f>
        <v>20226.379000000001</v>
      </c>
      <c r="E167" s="5"/>
      <c r="F167" s="5">
        <f>(+F168+F169)</f>
        <v>20226.379000000001</v>
      </c>
    </row>
    <row r="168" spans="1:6" x14ac:dyDescent="0.25">
      <c r="A168" s="22"/>
      <c r="B168" s="3" t="s">
        <v>2</v>
      </c>
      <c r="C168" s="2">
        <v>28792.5</v>
      </c>
      <c r="D168" s="2">
        <v>20226.379000000001</v>
      </c>
      <c r="E168" s="2"/>
      <c r="F168" s="2">
        <v>20226.379000000001</v>
      </c>
    </row>
    <row r="169" spans="1:6" x14ac:dyDescent="0.25">
      <c r="A169" s="22"/>
      <c r="B169" s="3" t="s">
        <v>1</v>
      </c>
      <c r="C169" s="2">
        <v>0</v>
      </c>
      <c r="D169" s="2">
        <v>0</v>
      </c>
      <c r="E169" s="2"/>
      <c r="F169" s="2">
        <v>0</v>
      </c>
    </row>
    <row r="170" spans="1:6" x14ac:dyDescent="0.25">
      <c r="A170" s="18"/>
      <c r="B170" s="6" t="s">
        <v>194</v>
      </c>
      <c r="C170" s="5">
        <f>(+C171+C172)</f>
        <v>192130.45300000001</v>
      </c>
      <c r="D170" s="5">
        <f>(+D171+D172)</f>
        <v>96707.648000000001</v>
      </c>
      <c r="E170" s="5"/>
      <c r="F170" s="5">
        <f>(+F171+F172)</f>
        <v>94382.9136</v>
      </c>
    </row>
    <row r="171" spans="1:6" x14ac:dyDescent="0.25">
      <c r="A171" s="22"/>
      <c r="B171" s="3" t="s">
        <v>2</v>
      </c>
      <c r="C171" s="2">
        <v>192130.45300000001</v>
      </c>
      <c r="D171" s="2">
        <v>96707.648000000001</v>
      </c>
      <c r="E171" s="2"/>
      <c r="F171" s="2">
        <v>94382.9136</v>
      </c>
    </row>
    <row r="172" spans="1:6" x14ac:dyDescent="0.25">
      <c r="A172" s="22"/>
      <c r="B172" s="3" t="s">
        <v>1</v>
      </c>
      <c r="C172" s="2">
        <v>0</v>
      </c>
      <c r="D172" s="2">
        <v>0</v>
      </c>
      <c r="E172" s="2"/>
      <c r="F172" s="2">
        <v>0</v>
      </c>
    </row>
    <row r="173" spans="1:6" x14ac:dyDescent="0.25">
      <c r="A173" s="18"/>
      <c r="B173" s="6" t="s">
        <v>193</v>
      </c>
      <c r="C173" s="5">
        <f>(+C174+C175)</f>
        <v>367</v>
      </c>
      <c r="D173" s="5">
        <f>(+D174+D175)</f>
        <v>158.505</v>
      </c>
      <c r="E173" s="5"/>
      <c r="F173" s="5">
        <f>(+F174+F175)</f>
        <v>158.505</v>
      </c>
    </row>
    <row r="174" spans="1:6" x14ac:dyDescent="0.25">
      <c r="A174" s="22"/>
      <c r="B174" s="3" t="s">
        <v>2</v>
      </c>
      <c r="C174" s="2">
        <v>367</v>
      </c>
      <c r="D174" s="2">
        <v>158.505</v>
      </c>
      <c r="E174" s="2"/>
      <c r="F174" s="2">
        <v>158.505</v>
      </c>
    </row>
    <row r="175" spans="1:6" x14ac:dyDescent="0.25">
      <c r="A175" s="22"/>
      <c r="B175" s="3" t="s">
        <v>1</v>
      </c>
      <c r="C175" s="2">
        <v>0</v>
      </c>
      <c r="D175" s="2">
        <v>0</v>
      </c>
      <c r="E175" s="2"/>
      <c r="F175" s="2">
        <v>0</v>
      </c>
    </row>
    <row r="176" spans="1:6" x14ac:dyDescent="0.25">
      <c r="A176" s="18"/>
      <c r="B176" s="6" t="s">
        <v>192</v>
      </c>
      <c r="C176" s="5">
        <f>(+C177+C178)</f>
        <v>15763.7</v>
      </c>
      <c r="D176" s="5">
        <f>(+D177+D178)</f>
        <v>8289.3259999999991</v>
      </c>
      <c r="E176" s="5"/>
      <c r="F176" s="5">
        <f>(+F177+F178)</f>
        <v>6840.6239999999998</v>
      </c>
    </row>
    <row r="177" spans="1:6" x14ac:dyDescent="0.25">
      <c r="A177" s="22"/>
      <c r="B177" s="3" t="s">
        <v>2</v>
      </c>
      <c r="C177" s="2">
        <v>15763.7</v>
      </c>
      <c r="D177" s="2">
        <v>8289.3259999999991</v>
      </c>
      <c r="E177" s="2"/>
      <c r="F177" s="2">
        <v>6840.6239999999998</v>
      </c>
    </row>
    <row r="178" spans="1:6" x14ac:dyDescent="0.25">
      <c r="A178" s="22"/>
      <c r="B178" s="3" t="s">
        <v>1</v>
      </c>
      <c r="C178" s="2">
        <v>0</v>
      </c>
      <c r="D178" s="2">
        <v>0</v>
      </c>
      <c r="E178" s="2"/>
      <c r="F178" s="2">
        <v>0</v>
      </c>
    </row>
    <row r="179" spans="1:6" x14ac:dyDescent="0.25">
      <c r="A179" s="18"/>
      <c r="B179" s="6" t="s">
        <v>191</v>
      </c>
      <c r="C179" s="5">
        <f>(+C180+C181)</f>
        <v>267.89999999999998</v>
      </c>
      <c r="D179" s="5">
        <f>(+D180+D181)</f>
        <v>267.8535</v>
      </c>
      <c r="E179" s="5"/>
      <c r="F179" s="5">
        <f>(+F180+F181)</f>
        <v>255.23944</v>
      </c>
    </row>
    <row r="180" spans="1:6" x14ac:dyDescent="0.25">
      <c r="A180" s="22"/>
      <c r="B180" s="3" t="s">
        <v>2</v>
      </c>
      <c r="C180" s="2">
        <v>267.89999999999998</v>
      </c>
      <c r="D180" s="2">
        <v>267.8535</v>
      </c>
      <c r="E180" s="2"/>
      <c r="F180" s="2">
        <v>255.23944</v>
      </c>
    </row>
    <row r="181" spans="1:6" x14ac:dyDescent="0.25">
      <c r="A181" s="22"/>
      <c r="B181" s="3" t="s">
        <v>1</v>
      </c>
      <c r="C181" s="2">
        <v>0</v>
      </c>
      <c r="D181" s="2">
        <v>0</v>
      </c>
      <c r="E181" s="2"/>
      <c r="F181" s="2">
        <v>0</v>
      </c>
    </row>
    <row r="182" spans="1:6" x14ac:dyDescent="0.25">
      <c r="A182" s="18"/>
      <c r="B182" s="6" t="s">
        <v>190</v>
      </c>
      <c r="C182" s="5">
        <f>(+C183+C184)</f>
        <v>119712.2</v>
      </c>
      <c r="D182" s="5">
        <f>(+D183+D184)</f>
        <v>106082.212</v>
      </c>
      <c r="E182" s="5"/>
      <c r="F182" s="5">
        <f>(+F183+F184)</f>
        <v>105943.58603999999</v>
      </c>
    </row>
    <row r="183" spans="1:6" x14ac:dyDescent="0.25">
      <c r="A183" s="22"/>
      <c r="B183" s="3" t="s">
        <v>2</v>
      </c>
      <c r="C183" s="2">
        <v>19712.2</v>
      </c>
      <c r="D183" s="2">
        <v>8251.49</v>
      </c>
      <c r="E183" s="2"/>
      <c r="F183" s="2">
        <v>8112.8739999999998</v>
      </c>
    </row>
    <row r="184" spans="1:6" x14ac:dyDescent="0.25">
      <c r="A184" s="22"/>
      <c r="B184" s="3" t="s">
        <v>1</v>
      </c>
      <c r="C184" s="2">
        <v>100000</v>
      </c>
      <c r="D184" s="2">
        <v>97830.721999999994</v>
      </c>
      <c r="E184" s="2"/>
      <c r="F184" s="2">
        <v>97830.712039999999</v>
      </c>
    </row>
    <row r="185" spans="1:6" x14ac:dyDescent="0.25">
      <c r="A185" s="18"/>
      <c r="B185" s="6" t="s">
        <v>189</v>
      </c>
      <c r="C185" s="5">
        <f>(+C186+C187)</f>
        <v>37976.800000000003</v>
      </c>
      <c r="D185" s="5">
        <f>(+D186+D187)</f>
        <v>19778.436000000002</v>
      </c>
      <c r="E185" s="5"/>
      <c r="F185" s="5">
        <f>(+F186+F187)</f>
        <v>8528.5207499999997</v>
      </c>
    </row>
    <row r="186" spans="1:6" x14ac:dyDescent="0.25">
      <c r="A186" s="22"/>
      <c r="B186" s="3" t="s">
        <v>2</v>
      </c>
      <c r="C186" s="2">
        <v>24703.4</v>
      </c>
      <c r="D186" s="2">
        <v>12505.009</v>
      </c>
      <c r="E186" s="2"/>
      <c r="F186" s="2">
        <v>5239.6229999999996</v>
      </c>
    </row>
    <row r="187" spans="1:6" x14ac:dyDescent="0.25">
      <c r="A187" s="22"/>
      <c r="B187" s="3" t="s">
        <v>1</v>
      </c>
      <c r="C187" s="2">
        <v>13273.4</v>
      </c>
      <c r="D187" s="2">
        <v>7273.4269999999997</v>
      </c>
      <c r="E187" s="2"/>
      <c r="F187" s="2">
        <v>3288.8977500000001</v>
      </c>
    </row>
    <row r="188" spans="1:6" x14ac:dyDescent="0.25">
      <c r="A188" s="18"/>
      <c r="B188" s="6" t="s">
        <v>188</v>
      </c>
      <c r="C188" s="5">
        <f>(+C189+C190)</f>
        <v>20442.7</v>
      </c>
      <c r="D188" s="5">
        <f>(+D189+D190)</f>
        <v>10344.018</v>
      </c>
      <c r="E188" s="5"/>
      <c r="F188" s="5">
        <f>(+F189+F190)</f>
        <v>9815.3520000000008</v>
      </c>
    </row>
    <row r="189" spans="1:6" x14ac:dyDescent="0.25">
      <c r="A189" s="22"/>
      <c r="B189" s="3" t="s">
        <v>2</v>
      </c>
      <c r="C189" s="2">
        <v>20442.7</v>
      </c>
      <c r="D189" s="2">
        <v>10344.018</v>
      </c>
      <c r="E189" s="2"/>
      <c r="F189" s="2">
        <v>9815.3520000000008</v>
      </c>
    </row>
    <row r="190" spans="1:6" x14ac:dyDescent="0.25">
      <c r="A190" s="22"/>
      <c r="B190" s="3" t="s">
        <v>1</v>
      </c>
      <c r="C190" s="2">
        <v>0</v>
      </c>
      <c r="D190" s="2">
        <v>0</v>
      </c>
      <c r="E190" s="2"/>
      <c r="F190" s="2">
        <v>0</v>
      </c>
    </row>
    <row r="191" spans="1:6" x14ac:dyDescent="0.25">
      <c r="A191" s="18"/>
      <c r="B191" s="6" t="s">
        <v>187</v>
      </c>
      <c r="C191" s="5">
        <f>(+C192+C193)</f>
        <v>15122.5</v>
      </c>
      <c r="D191" s="5">
        <f>(+D192+D193)</f>
        <v>8520.8109999999997</v>
      </c>
      <c r="E191" s="5"/>
      <c r="F191" s="5">
        <f>(+F192+F193)</f>
        <v>5956.7939999999999</v>
      </c>
    </row>
    <row r="192" spans="1:6" x14ac:dyDescent="0.25">
      <c r="A192" s="22"/>
      <c r="B192" s="3" t="s">
        <v>2</v>
      </c>
      <c r="C192" s="25">
        <v>15122.5</v>
      </c>
      <c r="D192" s="25">
        <v>8520.8109999999997</v>
      </c>
      <c r="E192" s="25"/>
      <c r="F192" s="25">
        <v>5956.7939999999999</v>
      </c>
    </row>
    <row r="193" spans="1:6" x14ac:dyDescent="0.25">
      <c r="A193" s="22"/>
      <c r="B193" s="3" t="s">
        <v>1</v>
      </c>
      <c r="C193" s="25">
        <v>0</v>
      </c>
      <c r="D193" s="25">
        <v>0</v>
      </c>
      <c r="E193" s="25"/>
      <c r="F193" s="25">
        <v>0</v>
      </c>
    </row>
    <row r="194" spans="1:6" x14ac:dyDescent="0.25">
      <c r="A194" s="18"/>
      <c r="B194" s="6" t="s">
        <v>186</v>
      </c>
      <c r="C194" s="5">
        <f>(+C195+C196)</f>
        <v>94203.700000000012</v>
      </c>
      <c r="D194" s="5">
        <f>(+D195+D196)</f>
        <v>37175.524310000001</v>
      </c>
      <c r="E194" s="5"/>
      <c r="F194" s="5">
        <f>(+F195+F196)</f>
        <v>22445.180089999994</v>
      </c>
    </row>
    <row r="195" spans="1:6" x14ac:dyDescent="0.25">
      <c r="A195" s="22"/>
      <c r="B195" s="3" t="s">
        <v>2</v>
      </c>
      <c r="C195" s="25">
        <v>82469.100000000006</v>
      </c>
      <c r="D195" s="25">
        <v>31308.232310000003</v>
      </c>
      <c r="E195" s="25"/>
      <c r="F195" s="25">
        <v>22445.180089999994</v>
      </c>
    </row>
    <row r="196" spans="1:6" x14ac:dyDescent="0.25">
      <c r="A196" s="22"/>
      <c r="B196" s="3" t="s">
        <v>1</v>
      </c>
      <c r="C196" s="25">
        <v>11734.6</v>
      </c>
      <c r="D196" s="25">
        <v>5867.2920000000004</v>
      </c>
      <c r="E196" s="25"/>
      <c r="F196" s="25">
        <v>0</v>
      </c>
    </row>
    <row r="197" spans="1:6" x14ac:dyDescent="0.25">
      <c r="A197" s="18"/>
      <c r="B197" s="6" t="s">
        <v>185</v>
      </c>
      <c r="C197" s="5">
        <f>(+C198+C199)</f>
        <v>50001.1</v>
      </c>
      <c r="D197" s="5">
        <f>(+D198+D199)</f>
        <v>25336.75446</v>
      </c>
      <c r="E197" s="5"/>
      <c r="F197" s="5">
        <f>(+F198+F199)</f>
        <v>20409.187389999996</v>
      </c>
    </row>
    <row r="198" spans="1:6" x14ac:dyDescent="0.25">
      <c r="A198" s="22"/>
      <c r="B198" s="3" t="s">
        <v>2</v>
      </c>
      <c r="C198" s="2">
        <v>50001.1</v>
      </c>
      <c r="D198" s="2">
        <v>25336.75446</v>
      </c>
      <c r="E198" s="2"/>
      <c r="F198" s="2">
        <v>20409.187389999996</v>
      </c>
    </row>
    <row r="199" spans="1:6" x14ac:dyDescent="0.25">
      <c r="A199" s="22"/>
      <c r="B199" s="3" t="s">
        <v>1</v>
      </c>
      <c r="C199" s="2">
        <v>0</v>
      </c>
      <c r="D199" s="2">
        <v>0</v>
      </c>
      <c r="E199" s="2"/>
      <c r="F199" s="2">
        <v>0</v>
      </c>
    </row>
    <row r="200" spans="1:6" x14ac:dyDescent="0.25">
      <c r="A200" s="18"/>
      <c r="B200" s="6" t="s">
        <v>184</v>
      </c>
      <c r="C200" s="5">
        <f>(+C201+C202)</f>
        <v>314.3</v>
      </c>
      <c r="D200" s="5">
        <f>(+D201+D202)</f>
        <v>203.232</v>
      </c>
      <c r="E200" s="5"/>
      <c r="F200" s="5">
        <f>(+F201+F202)</f>
        <v>0</v>
      </c>
    </row>
    <row r="201" spans="1:6" x14ac:dyDescent="0.25">
      <c r="A201" s="22"/>
      <c r="B201" s="3" t="s">
        <v>2</v>
      </c>
      <c r="C201" s="2">
        <v>314.3</v>
      </c>
      <c r="D201" s="2">
        <v>203.232</v>
      </c>
      <c r="E201" s="2"/>
      <c r="F201" s="2">
        <v>0</v>
      </c>
    </row>
    <row r="202" spans="1:6" x14ac:dyDescent="0.25">
      <c r="A202" s="22"/>
      <c r="B202" s="3" t="s">
        <v>1</v>
      </c>
      <c r="C202" s="2">
        <v>0</v>
      </c>
      <c r="D202" s="2">
        <v>0</v>
      </c>
      <c r="E202" s="2"/>
      <c r="F202" s="2">
        <v>0</v>
      </c>
    </row>
    <row r="203" spans="1:6" x14ac:dyDescent="0.25">
      <c r="A203" s="18"/>
      <c r="B203" s="6" t="s">
        <v>183</v>
      </c>
      <c r="C203" s="5">
        <f>(+C204+C205)</f>
        <v>5233.317</v>
      </c>
      <c r="D203" s="5">
        <f>(+D204+D205)</f>
        <v>4593.8950000000004</v>
      </c>
      <c r="E203" s="5"/>
      <c r="F203" s="5">
        <f>(+F204+F205)</f>
        <v>3889.8609999999999</v>
      </c>
    </row>
    <row r="204" spans="1:6" x14ac:dyDescent="0.25">
      <c r="A204" s="22"/>
      <c r="B204" s="3" t="s">
        <v>2</v>
      </c>
      <c r="C204" s="2">
        <v>5233.317</v>
      </c>
      <c r="D204" s="2">
        <v>4593.8950000000004</v>
      </c>
      <c r="E204" s="2"/>
      <c r="F204" s="2">
        <v>3889.8609999999999</v>
      </c>
    </row>
    <row r="205" spans="1:6" x14ac:dyDescent="0.25">
      <c r="A205" s="22"/>
      <c r="B205" s="3" t="s">
        <v>1</v>
      </c>
      <c r="C205" s="2">
        <v>0</v>
      </c>
      <c r="D205" s="2">
        <v>0</v>
      </c>
      <c r="E205" s="2"/>
      <c r="F205" s="2">
        <v>0</v>
      </c>
    </row>
    <row r="206" spans="1:6" x14ac:dyDescent="0.25">
      <c r="A206" s="18"/>
      <c r="B206" s="6" t="s">
        <v>182</v>
      </c>
      <c r="C206" s="5">
        <f>(+C207+C208)</f>
        <v>613380</v>
      </c>
      <c r="D206" s="5">
        <f>(+D207+D208)</f>
        <v>580505.73100000003</v>
      </c>
      <c r="E206" s="5"/>
      <c r="F206" s="5">
        <f>(+F207+F208)</f>
        <v>576108.29700000002</v>
      </c>
    </row>
    <row r="207" spans="1:6" x14ac:dyDescent="0.25">
      <c r="A207" s="22"/>
      <c r="B207" s="3" t="s">
        <v>2</v>
      </c>
      <c r="C207" s="2">
        <v>67196.100000000006</v>
      </c>
      <c r="D207" s="2">
        <v>34321.830999999998</v>
      </c>
      <c r="E207" s="2"/>
      <c r="F207" s="2">
        <v>29924.397000000001</v>
      </c>
    </row>
    <row r="208" spans="1:6" x14ac:dyDescent="0.25">
      <c r="A208" s="22"/>
      <c r="B208" s="3" t="s">
        <v>1</v>
      </c>
      <c r="C208" s="2">
        <v>546183.9</v>
      </c>
      <c r="D208" s="2">
        <v>546183.9</v>
      </c>
      <c r="E208" s="2"/>
      <c r="F208" s="2">
        <v>546183.9</v>
      </c>
    </row>
    <row r="209" spans="1:6" x14ac:dyDescent="0.25">
      <c r="A209" s="18"/>
      <c r="B209" s="6" t="s">
        <v>181</v>
      </c>
      <c r="C209" s="5">
        <f>(+C210+C211)</f>
        <v>7522.3</v>
      </c>
      <c r="D209" s="5">
        <f>(+D210+D211)</f>
        <v>3781.5124799999999</v>
      </c>
      <c r="E209" s="5"/>
      <c r="F209" s="5">
        <f>(+F210+F211)</f>
        <v>3158.4279999999999</v>
      </c>
    </row>
    <row r="210" spans="1:6" x14ac:dyDescent="0.25">
      <c r="A210" s="22"/>
      <c r="B210" s="3" t="s">
        <v>2</v>
      </c>
      <c r="C210" s="2">
        <v>7522.3</v>
      </c>
      <c r="D210" s="2">
        <v>3781.5124799999999</v>
      </c>
      <c r="E210" s="2"/>
      <c r="F210" s="2">
        <v>3158.4279999999999</v>
      </c>
    </row>
    <row r="211" spans="1:6" x14ac:dyDescent="0.25">
      <c r="A211" s="22"/>
      <c r="B211" s="3" t="s">
        <v>1</v>
      </c>
      <c r="C211" s="2">
        <v>0</v>
      </c>
      <c r="D211" s="2">
        <v>0</v>
      </c>
      <c r="E211" s="2"/>
      <c r="F211" s="2">
        <v>0</v>
      </c>
    </row>
    <row r="212" spans="1:6" x14ac:dyDescent="0.25">
      <c r="A212" s="18"/>
      <c r="B212" s="6" t="s">
        <v>180</v>
      </c>
      <c r="C212" s="5">
        <f>(+C213+C214)</f>
        <v>1969.1</v>
      </c>
      <c r="D212" s="5">
        <f>(+D213+D214)</f>
        <v>0</v>
      </c>
      <c r="E212" s="5"/>
      <c r="F212" s="5">
        <f>(+F213+F214)</f>
        <v>0</v>
      </c>
    </row>
    <row r="213" spans="1:6" x14ac:dyDescent="0.25">
      <c r="A213" s="22"/>
      <c r="B213" s="3" t="s">
        <v>2</v>
      </c>
      <c r="C213" s="19">
        <v>1969.1</v>
      </c>
      <c r="D213" s="19">
        <v>0</v>
      </c>
      <c r="E213" s="19"/>
      <c r="F213" s="19">
        <v>0</v>
      </c>
    </row>
    <row r="214" spans="1:6" x14ac:dyDescent="0.25">
      <c r="A214" s="22"/>
      <c r="B214" s="3" t="s">
        <v>1</v>
      </c>
      <c r="C214" s="19">
        <v>0</v>
      </c>
      <c r="D214" s="19">
        <v>0</v>
      </c>
      <c r="E214" s="19"/>
      <c r="F214" s="19">
        <v>0</v>
      </c>
    </row>
    <row r="215" spans="1:6" x14ac:dyDescent="0.25">
      <c r="A215" s="18"/>
      <c r="B215" s="6" t="s">
        <v>179</v>
      </c>
      <c r="C215" s="5">
        <f>(+C216+C217)</f>
        <v>268965.3</v>
      </c>
      <c r="D215" s="5">
        <f>(+D216+D217)</f>
        <v>77964.05</v>
      </c>
      <c r="E215" s="5"/>
      <c r="F215" s="5">
        <f>(+F216+F217)</f>
        <v>65664.615000000005</v>
      </c>
    </row>
    <row r="216" spans="1:6" x14ac:dyDescent="0.25">
      <c r="A216" s="22"/>
      <c r="B216" s="3" t="s">
        <v>2</v>
      </c>
      <c r="C216" s="19">
        <v>268965.3</v>
      </c>
      <c r="D216" s="19">
        <v>77964.05</v>
      </c>
      <c r="E216" s="19"/>
      <c r="F216" s="19">
        <v>65664.615000000005</v>
      </c>
    </row>
    <row r="217" spans="1:6" x14ac:dyDescent="0.25">
      <c r="A217" s="22"/>
      <c r="B217" s="3" t="s">
        <v>1</v>
      </c>
      <c r="C217" s="19">
        <v>0</v>
      </c>
      <c r="D217" s="19">
        <v>0</v>
      </c>
      <c r="E217" s="19"/>
      <c r="F217" s="19">
        <v>0</v>
      </c>
    </row>
    <row r="218" spans="1:6" x14ac:dyDescent="0.25">
      <c r="A218" s="18"/>
      <c r="B218" s="6" t="s">
        <v>178</v>
      </c>
      <c r="C218" s="5">
        <f>(+C219+C220)</f>
        <v>85104.28</v>
      </c>
      <c r="D218" s="5">
        <f>(+D219+D220)</f>
        <v>34639.591029999996</v>
      </c>
      <c r="E218" s="5"/>
      <c r="F218" s="5">
        <f>(+F219+F220)</f>
        <v>34572.040108482004</v>
      </c>
    </row>
    <row r="219" spans="1:6" x14ac:dyDescent="0.25">
      <c r="A219" s="22"/>
      <c r="B219" s="3" t="s">
        <v>2</v>
      </c>
      <c r="C219" s="24">
        <v>30187.276999999998</v>
      </c>
      <c r="D219" s="24">
        <v>13500</v>
      </c>
      <c r="E219" s="24"/>
      <c r="F219" s="24">
        <v>13431.69529</v>
      </c>
    </row>
    <row r="220" spans="1:6" x14ac:dyDescent="0.25">
      <c r="A220" s="22"/>
      <c r="B220" s="3" t="s">
        <v>1</v>
      </c>
      <c r="C220" s="24">
        <v>54917.002999999997</v>
      </c>
      <c r="D220" s="24">
        <v>21139.59103</v>
      </c>
      <c r="E220" s="24"/>
      <c r="F220" s="24">
        <v>21140.344818482004</v>
      </c>
    </row>
    <row r="221" spans="1:6" x14ac:dyDescent="0.25">
      <c r="A221" s="18"/>
      <c r="B221" s="6" t="s">
        <v>177</v>
      </c>
      <c r="C221" s="5">
        <f>(+C222+C223)</f>
        <v>301264.098</v>
      </c>
      <c r="D221" s="5">
        <f>(+D222+D223)</f>
        <v>101919.70199999999</v>
      </c>
      <c r="E221" s="5"/>
      <c r="F221" s="5">
        <f>(+F222+F223)</f>
        <v>101919.70199999999</v>
      </c>
    </row>
    <row r="222" spans="1:6" x14ac:dyDescent="0.25">
      <c r="A222" s="22"/>
      <c r="B222" s="3" t="s">
        <v>2</v>
      </c>
      <c r="C222" s="24">
        <v>111353.944</v>
      </c>
      <c r="D222" s="24">
        <v>44348.637999999999</v>
      </c>
      <c r="E222" s="24"/>
      <c r="F222" s="24">
        <v>44348.637999999999</v>
      </c>
    </row>
    <row r="223" spans="1:6" x14ac:dyDescent="0.25">
      <c r="A223" s="22"/>
      <c r="B223" s="3" t="s">
        <v>1</v>
      </c>
      <c r="C223" s="24">
        <v>189910.15400000001</v>
      </c>
      <c r="D223" s="24">
        <v>57571.063999999998</v>
      </c>
      <c r="E223" s="24"/>
      <c r="F223" s="24">
        <v>57571.063999999998</v>
      </c>
    </row>
    <row r="224" spans="1:6" x14ac:dyDescent="0.25">
      <c r="A224" s="18"/>
      <c r="B224" s="6" t="s">
        <v>176</v>
      </c>
      <c r="C224" s="5">
        <f>(+C225+C226)</f>
        <v>108349.8</v>
      </c>
      <c r="D224" s="5">
        <f>(+D225+D226)</f>
        <v>90955.28469</v>
      </c>
      <c r="E224" s="5"/>
      <c r="F224" s="5">
        <f>(+F225+F226)</f>
        <v>90955.28469</v>
      </c>
    </row>
    <row r="225" spans="1:6" x14ac:dyDescent="0.25">
      <c r="A225" s="22"/>
      <c r="B225" s="3" t="s">
        <v>2</v>
      </c>
      <c r="C225" s="19">
        <v>108349.8</v>
      </c>
      <c r="D225" s="19">
        <v>90955.28469</v>
      </c>
      <c r="E225" s="19"/>
      <c r="F225" s="19">
        <v>90955.28469</v>
      </c>
    </row>
    <row r="226" spans="1:6" x14ac:dyDescent="0.25">
      <c r="A226" s="22"/>
      <c r="B226" s="3" t="s">
        <v>1</v>
      </c>
      <c r="C226" s="19">
        <v>0</v>
      </c>
      <c r="D226" s="19">
        <v>0</v>
      </c>
      <c r="E226" s="19"/>
      <c r="F226" s="19">
        <v>0</v>
      </c>
    </row>
    <row r="227" spans="1:6" x14ac:dyDescent="0.25">
      <c r="A227" s="18"/>
      <c r="B227" s="6" t="s">
        <v>175</v>
      </c>
      <c r="C227" s="5">
        <f>(+C228+C229)</f>
        <v>1730444</v>
      </c>
      <c r="D227" s="5">
        <f>(+D228+D229)</f>
        <v>819639.61306250002</v>
      </c>
      <c r="E227" s="5"/>
      <c r="F227" s="5">
        <f>(+F228+F229)</f>
        <v>397623.17840000003</v>
      </c>
    </row>
    <row r="228" spans="1:6" x14ac:dyDescent="0.25">
      <c r="A228" s="22"/>
      <c r="B228" s="3" t="s">
        <v>2</v>
      </c>
      <c r="C228" s="19">
        <v>1706221.2</v>
      </c>
      <c r="D228" s="19">
        <v>807528.23106250004</v>
      </c>
      <c r="E228" s="19"/>
      <c r="F228" s="19">
        <v>397623.17840000003</v>
      </c>
    </row>
    <row r="229" spans="1:6" x14ac:dyDescent="0.25">
      <c r="A229" s="22"/>
      <c r="B229" s="3" t="s">
        <v>1</v>
      </c>
      <c r="C229" s="24">
        <v>24222.799999999999</v>
      </c>
      <c r="D229" s="24">
        <v>12111.382</v>
      </c>
      <c r="E229" s="24"/>
      <c r="F229" s="24">
        <v>0</v>
      </c>
    </row>
    <row r="230" spans="1:6" x14ac:dyDescent="0.25">
      <c r="A230" s="18"/>
      <c r="B230" s="6" t="s">
        <v>174</v>
      </c>
      <c r="C230" s="5">
        <f>(+C231+C232)</f>
        <v>373</v>
      </c>
      <c r="D230" s="5">
        <f>(+D231+D232)</f>
        <v>0.186</v>
      </c>
      <c r="E230" s="5"/>
      <c r="F230" s="5">
        <f>(+F231+F232)</f>
        <v>0</v>
      </c>
    </row>
    <row r="231" spans="1:6" x14ac:dyDescent="0.25">
      <c r="A231" s="22"/>
      <c r="B231" s="3" t="s">
        <v>2</v>
      </c>
      <c r="C231" s="19">
        <v>373</v>
      </c>
      <c r="D231" s="19">
        <v>0.186</v>
      </c>
      <c r="E231" s="19"/>
      <c r="F231" s="19">
        <v>0</v>
      </c>
    </row>
    <row r="232" spans="1:6" x14ac:dyDescent="0.25">
      <c r="A232" s="22"/>
      <c r="B232" s="3" t="s">
        <v>1</v>
      </c>
      <c r="C232" s="24">
        <v>0</v>
      </c>
      <c r="D232" s="24">
        <v>0</v>
      </c>
      <c r="E232" s="24"/>
      <c r="F232" s="24">
        <v>0</v>
      </c>
    </row>
    <row r="233" spans="1:6" x14ac:dyDescent="0.25">
      <c r="A233" s="23" t="s">
        <v>173</v>
      </c>
      <c r="B233" s="13"/>
      <c r="C233" s="12">
        <f>(+C234+C237+C240+C243+C246+C249+C252)</f>
        <v>1259802.3999999999</v>
      </c>
      <c r="D233" s="12">
        <f>(+D234+D237+D240+D243+D246+D249+D252)</f>
        <v>510849.46224053035</v>
      </c>
      <c r="E233" s="12"/>
      <c r="F233" s="12">
        <f>(+F234+F237+F240+F243+F246+F249+F252)</f>
        <v>469290.30385580007</v>
      </c>
    </row>
    <row r="234" spans="1:6" x14ac:dyDescent="0.25">
      <c r="A234" s="18"/>
      <c r="B234" s="6" t="s">
        <v>3</v>
      </c>
      <c r="C234" s="5">
        <f>(+C235+C236)</f>
        <v>643316.5</v>
      </c>
      <c r="D234" s="5">
        <f>(+D235+D236)</f>
        <v>188084.92633000002</v>
      </c>
      <c r="E234" s="5"/>
      <c r="F234" s="5">
        <f>(+F235+F236)</f>
        <v>188084.92633000002</v>
      </c>
    </row>
    <row r="235" spans="1:6" x14ac:dyDescent="0.25">
      <c r="A235" s="22"/>
      <c r="B235" s="3" t="s">
        <v>2</v>
      </c>
      <c r="C235" s="2">
        <v>429550.8</v>
      </c>
      <c r="D235" s="2">
        <v>156709.04700000002</v>
      </c>
      <c r="E235" s="2"/>
      <c r="F235" s="2">
        <v>156709.04700000002</v>
      </c>
    </row>
    <row r="236" spans="1:6" x14ac:dyDescent="0.25">
      <c r="A236" s="22"/>
      <c r="B236" s="3" t="s">
        <v>1</v>
      </c>
      <c r="C236" s="2">
        <v>213765.7</v>
      </c>
      <c r="D236" s="2">
        <v>31375.87933</v>
      </c>
      <c r="E236" s="2"/>
      <c r="F236" s="2">
        <v>31375.87933</v>
      </c>
    </row>
    <row r="237" spans="1:6" x14ac:dyDescent="0.25">
      <c r="A237" s="18"/>
      <c r="B237" s="6" t="s">
        <v>172</v>
      </c>
      <c r="C237" s="5">
        <f>(+C238+C239)</f>
        <v>14335.9</v>
      </c>
      <c r="D237" s="5">
        <f>(+D238+D239)</f>
        <v>8909.0220000000008</v>
      </c>
      <c r="E237" s="5"/>
      <c r="F237" s="5">
        <f>(+F238+F239)</f>
        <v>8696.7569999999996</v>
      </c>
    </row>
    <row r="238" spans="1:6" x14ac:dyDescent="0.25">
      <c r="A238" s="22"/>
      <c r="B238" s="3" t="s">
        <v>2</v>
      </c>
      <c r="C238" s="2">
        <v>14335.9</v>
      </c>
      <c r="D238" s="2">
        <v>8909.0220000000008</v>
      </c>
      <c r="E238" s="2"/>
      <c r="F238" s="2">
        <v>8696.7569999999996</v>
      </c>
    </row>
    <row r="239" spans="1:6" x14ac:dyDescent="0.25">
      <c r="A239" s="22"/>
      <c r="B239" s="3" t="s">
        <v>1</v>
      </c>
      <c r="C239" s="2">
        <v>0</v>
      </c>
      <c r="D239" s="2">
        <v>0</v>
      </c>
      <c r="E239" s="2"/>
      <c r="F239" s="2">
        <v>0</v>
      </c>
    </row>
    <row r="240" spans="1:6" x14ac:dyDescent="0.25">
      <c r="A240" s="18"/>
      <c r="B240" s="6" t="s">
        <v>171</v>
      </c>
      <c r="C240" s="5">
        <f>(+C241+C242)</f>
        <v>6037.2</v>
      </c>
      <c r="D240" s="5">
        <f>(+D241+D242)</f>
        <v>3248.18244</v>
      </c>
      <c r="E240" s="5"/>
      <c r="F240" s="5">
        <f>(+F241+F242)</f>
        <v>2540.6598100000001</v>
      </c>
    </row>
    <row r="241" spans="1:6" x14ac:dyDescent="0.25">
      <c r="A241" s="22"/>
      <c r="B241" s="3" t="s">
        <v>2</v>
      </c>
      <c r="C241" s="2">
        <v>6037.2</v>
      </c>
      <c r="D241" s="2">
        <v>3248.18244</v>
      </c>
      <c r="E241" s="2"/>
      <c r="F241" s="2">
        <v>2540.6598100000001</v>
      </c>
    </row>
    <row r="242" spans="1:6" x14ac:dyDescent="0.25">
      <c r="A242" s="22"/>
      <c r="B242" s="3" t="s">
        <v>1</v>
      </c>
      <c r="C242" s="2">
        <v>0</v>
      </c>
      <c r="D242" s="2">
        <v>0</v>
      </c>
      <c r="E242" s="2"/>
      <c r="F242" s="2">
        <v>0</v>
      </c>
    </row>
    <row r="243" spans="1:6" x14ac:dyDescent="0.25">
      <c r="A243" s="18"/>
      <c r="B243" s="6" t="s">
        <v>170</v>
      </c>
      <c r="C243" s="5">
        <f>(+C244+C245)</f>
        <v>51338.2</v>
      </c>
      <c r="D243" s="5">
        <f>(+D244+D245)</f>
        <v>25552.692390000004</v>
      </c>
      <c r="E243" s="5"/>
      <c r="F243" s="5">
        <f>(+F244+F245)</f>
        <v>15487.545195800007</v>
      </c>
    </row>
    <row r="244" spans="1:6" x14ac:dyDescent="0.25">
      <c r="A244" s="22"/>
      <c r="B244" s="3" t="s">
        <v>2</v>
      </c>
      <c r="C244" s="2">
        <v>51338.2</v>
      </c>
      <c r="D244" s="2">
        <v>25552.692390000004</v>
      </c>
      <c r="E244" s="2"/>
      <c r="F244" s="2">
        <v>15487.545195800007</v>
      </c>
    </row>
    <row r="245" spans="1:6" x14ac:dyDescent="0.25">
      <c r="A245" s="22"/>
      <c r="B245" s="3" t="s">
        <v>1</v>
      </c>
      <c r="C245" s="2">
        <v>0</v>
      </c>
      <c r="D245" s="2">
        <v>0</v>
      </c>
      <c r="E245" s="2"/>
      <c r="F245" s="2">
        <v>0</v>
      </c>
    </row>
    <row r="246" spans="1:6" x14ac:dyDescent="0.25">
      <c r="A246" s="18"/>
      <c r="B246" s="6" t="s">
        <v>169</v>
      </c>
      <c r="C246" s="5">
        <f>(+C247+C248)</f>
        <v>69632.800000000003</v>
      </c>
      <c r="D246" s="5">
        <f>(+D247+D248)</f>
        <v>34927.228980530308</v>
      </c>
      <c r="E246" s="5"/>
      <c r="F246" s="5">
        <f>(+F247+F248)</f>
        <v>20967.989980000002</v>
      </c>
    </row>
    <row r="247" spans="1:6" x14ac:dyDescent="0.25">
      <c r="A247" s="22"/>
      <c r="B247" s="3" t="s">
        <v>2</v>
      </c>
      <c r="C247" s="2">
        <v>69632.800000000003</v>
      </c>
      <c r="D247" s="2">
        <v>34927.228980530308</v>
      </c>
      <c r="E247" s="2"/>
      <c r="F247" s="2">
        <v>20967.989980000002</v>
      </c>
    </row>
    <row r="248" spans="1:6" x14ac:dyDescent="0.25">
      <c r="A248" s="22"/>
      <c r="B248" s="3" t="s">
        <v>1</v>
      </c>
      <c r="C248" s="2">
        <v>0</v>
      </c>
      <c r="D248" s="2">
        <v>0</v>
      </c>
      <c r="E248" s="2"/>
      <c r="F248" s="2">
        <v>0</v>
      </c>
    </row>
    <row r="249" spans="1:6" x14ac:dyDescent="0.25">
      <c r="A249" s="18"/>
      <c r="B249" s="6" t="s">
        <v>168</v>
      </c>
      <c r="C249" s="5">
        <f>(+C250+C251)</f>
        <v>44840</v>
      </c>
      <c r="D249" s="5">
        <f>(+D250+D251)</f>
        <v>35016.531659999993</v>
      </c>
      <c r="E249" s="5"/>
      <c r="F249" s="5">
        <f>(+F250+F251)</f>
        <v>35016.531659999993</v>
      </c>
    </row>
    <row r="250" spans="1:6" x14ac:dyDescent="0.25">
      <c r="A250" s="22"/>
      <c r="B250" s="3" t="s">
        <v>2</v>
      </c>
      <c r="C250" s="2">
        <v>44840</v>
      </c>
      <c r="D250" s="2">
        <v>35016.531659999993</v>
      </c>
      <c r="E250" s="2"/>
      <c r="F250" s="2">
        <v>35016.531659999993</v>
      </c>
    </row>
    <row r="251" spans="1:6" x14ac:dyDescent="0.25">
      <c r="A251" s="22"/>
      <c r="B251" s="3" t="s">
        <v>1</v>
      </c>
      <c r="C251" s="2">
        <v>0</v>
      </c>
      <c r="D251" s="2">
        <v>0</v>
      </c>
      <c r="E251" s="2"/>
      <c r="F251" s="2">
        <v>0</v>
      </c>
    </row>
    <row r="252" spans="1:6" x14ac:dyDescent="0.25">
      <c r="A252" s="18"/>
      <c r="B252" s="6" t="s">
        <v>167</v>
      </c>
      <c r="C252" s="5">
        <f>(+C253+C254)</f>
        <v>430301.8</v>
      </c>
      <c r="D252" s="5">
        <f>(+D253+D254)</f>
        <v>215110.87844</v>
      </c>
      <c r="E252" s="5"/>
      <c r="F252" s="5">
        <f>(+F253+F254)</f>
        <v>198495.89387999999</v>
      </c>
    </row>
    <row r="253" spans="1:6" x14ac:dyDescent="0.25">
      <c r="A253" s="22"/>
      <c r="B253" s="3" t="s">
        <v>2</v>
      </c>
      <c r="C253" s="2">
        <v>430301.8</v>
      </c>
      <c r="D253" s="2">
        <v>215110.87844</v>
      </c>
      <c r="E253" s="2"/>
      <c r="F253" s="2">
        <v>198495.89387999999</v>
      </c>
    </row>
    <row r="254" spans="1:6" x14ac:dyDescent="0.25">
      <c r="A254" s="22"/>
      <c r="B254" s="3" t="s">
        <v>1</v>
      </c>
      <c r="C254" s="2">
        <v>0</v>
      </c>
      <c r="D254" s="2">
        <v>0</v>
      </c>
      <c r="E254" s="2"/>
      <c r="F254" s="2">
        <v>0</v>
      </c>
    </row>
    <row r="255" spans="1:6" x14ac:dyDescent="0.25">
      <c r="A255" s="23" t="s">
        <v>166</v>
      </c>
      <c r="B255" s="13"/>
      <c r="C255" s="12">
        <f>+C256+C259+C262+C265+C268+C271+C274+C277+C280+C283+C286+C289+C292+C295+C298+C304+C307+C310+C313+C316+C319+C322+C301</f>
        <v>1866044.5791000002</v>
      </c>
      <c r="D255" s="12">
        <f t="shared" ref="D255:F255" si="2">+D256+D259+D262+D265+D268+D271+D274+D277+D280+D283+D286+D289+D292+D295+D298+D304+D307+D310+D313+D316+D319+D322+D301</f>
        <v>1363040.1692713632</v>
      </c>
      <c r="E255" s="12"/>
      <c r="F255" s="12">
        <f t="shared" si="2"/>
        <v>912503.28366999992</v>
      </c>
    </row>
    <row r="256" spans="1:6" x14ac:dyDescent="0.25">
      <c r="A256" s="18"/>
      <c r="B256" s="6" t="s">
        <v>3</v>
      </c>
      <c r="C256" s="5">
        <f>(+C257+C258)</f>
        <v>1105002.71621</v>
      </c>
      <c r="D256" s="5">
        <f>(+D257+D258)</f>
        <v>988242.37783999974</v>
      </c>
      <c r="E256" s="5"/>
      <c r="F256" s="5">
        <f>(+F257+F258)</f>
        <v>570101.96</v>
      </c>
    </row>
    <row r="257" spans="1:6" x14ac:dyDescent="0.25">
      <c r="A257" s="22"/>
      <c r="B257" s="3" t="s">
        <v>2</v>
      </c>
      <c r="C257" s="2">
        <v>1105002.71621</v>
      </c>
      <c r="D257" s="2">
        <v>988242.37783999974</v>
      </c>
      <c r="E257" s="2"/>
      <c r="F257" s="2">
        <v>570101.96</v>
      </c>
    </row>
    <row r="258" spans="1:6" x14ac:dyDescent="0.25">
      <c r="A258" s="22"/>
      <c r="B258" s="3" t="s">
        <v>1</v>
      </c>
      <c r="C258" s="2">
        <v>0</v>
      </c>
      <c r="D258" s="2">
        <v>0</v>
      </c>
      <c r="E258" s="2"/>
      <c r="F258" s="2">
        <v>0</v>
      </c>
    </row>
    <row r="259" spans="1:6" x14ac:dyDescent="0.25">
      <c r="A259" s="18"/>
      <c r="B259" s="6" t="s">
        <v>165</v>
      </c>
      <c r="C259" s="5">
        <f>(+C260+C261)</f>
        <v>17437.25863</v>
      </c>
      <c r="D259" s="5">
        <f>(+D260+D261)</f>
        <v>6693.35196</v>
      </c>
      <c r="E259" s="5"/>
      <c r="F259" s="5">
        <f>(+F260+F261)</f>
        <v>6693.35196</v>
      </c>
    </row>
    <row r="260" spans="1:6" x14ac:dyDescent="0.25">
      <c r="A260" s="22"/>
      <c r="B260" s="3" t="s">
        <v>2</v>
      </c>
      <c r="C260" s="2">
        <v>17437.25863</v>
      </c>
      <c r="D260" s="2">
        <v>6693.35196</v>
      </c>
      <c r="E260" s="2"/>
      <c r="F260" s="2">
        <v>6693.35196</v>
      </c>
    </row>
    <row r="261" spans="1:6" x14ac:dyDescent="0.25">
      <c r="A261" s="22"/>
      <c r="B261" s="3" t="s">
        <v>1</v>
      </c>
      <c r="C261" s="2">
        <v>0</v>
      </c>
      <c r="D261" s="2">
        <v>0</v>
      </c>
      <c r="E261" s="2"/>
      <c r="F261" s="2">
        <v>0</v>
      </c>
    </row>
    <row r="262" spans="1:6" x14ac:dyDescent="0.25">
      <c r="A262" s="18"/>
      <c r="B262" s="6" t="s">
        <v>164</v>
      </c>
      <c r="C262" s="5">
        <f>(+C263+C264)</f>
        <v>8251.0679999999993</v>
      </c>
      <c r="D262" s="5">
        <f>(+D263+D264)</f>
        <v>4125.5339999999997</v>
      </c>
      <c r="E262" s="5"/>
      <c r="F262" s="5">
        <f>(+F263+F264)</f>
        <v>4125.5339999999997</v>
      </c>
    </row>
    <row r="263" spans="1:6" x14ac:dyDescent="0.25">
      <c r="A263" s="22"/>
      <c r="B263" s="3" t="s">
        <v>2</v>
      </c>
      <c r="C263" s="2">
        <v>8251.0679999999993</v>
      </c>
      <c r="D263" s="2">
        <v>4125.5339999999997</v>
      </c>
      <c r="E263" s="2"/>
      <c r="F263" s="2">
        <v>4125.5339999999997</v>
      </c>
    </row>
    <row r="264" spans="1:6" x14ac:dyDescent="0.25">
      <c r="A264" s="22"/>
      <c r="B264" s="3" t="s">
        <v>1</v>
      </c>
      <c r="C264" s="2">
        <v>0</v>
      </c>
      <c r="D264" s="2">
        <v>0</v>
      </c>
      <c r="E264" s="2"/>
      <c r="F264" s="2">
        <v>0</v>
      </c>
    </row>
    <row r="265" spans="1:6" x14ac:dyDescent="0.25">
      <c r="A265" s="18"/>
      <c r="B265" s="6" t="s">
        <v>163</v>
      </c>
      <c r="C265" s="5">
        <f>(+C266+C267)</f>
        <v>129952.488</v>
      </c>
      <c r="D265" s="5">
        <f>(+D266+D267)</f>
        <v>68275.737999999998</v>
      </c>
      <c r="E265" s="5"/>
      <c r="F265" s="5">
        <f>(+F266+F267)</f>
        <v>74423.475000000006</v>
      </c>
    </row>
    <row r="266" spans="1:6" x14ac:dyDescent="0.25">
      <c r="A266" s="22"/>
      <c r="B266" s="3" t="s">
        <v>2</v>
      </c>
      <c r="C266" s="2">
        <v>129952.488</v>
      </c>
      <c r="D266" s="2">
        <v>68275.737999999998</v>
      </c>
      <c r="E266" s="2"/>
      <c r="F266" s="2">
        <v>74423.475000000006</v>
      </c>
    </row>
    <row r="267" spans="1:6" x14ac:dyDescent="0.25">
      <c r="A267" s="22"/>
      <c r="B267" s="3" t="s">
        <v>1</v>
      </c>
      <c r="C267" s="2">
        <v>0</v>
      </c>
      <c r="D267" s="2">
        <v>0</v>
      </c>
      <c r="E267" s="2"/>
      <c r="F267" s="2">
        <v>0</v>
      </c>
    </row>
    <row r="268" spans="1:6" x14ac:dyDescent="0.25">
      <c r="A268" s="18"/>
      <c r="B268" s="6" t="s">
        <v>162</v>
      </c>
      <c r="C268" s="5">
        <f>(+C269+C270)</f>
        <v>31626.005920000003</v>
      </c>
      <c r="D268" s="5">
        <f>(+D269+D270)</f>
        <v>11560.544550000001</v>
      </c>
      <c r="E268" s="5"/>
      <c r="F268" s="5">
        <f>(+F269+F270)</f>
        <v>11257.127269999999</v>
      </c>
    </row>
    <row r="269" spans="1:6" x14ac:dyDescent="0.25">
      <c r="A269" s="22"/>
      <c r="B269" s="3" t="s">
        <v>2</v>
      </c>
      <c r="C269" s="2">
        <v>31626.005920000003</v>
      </c>
      <c r="D269" s="2">
        <v>11560.544550000001</v>
      </c>
      <c r="E269" s="2"/>
      <c r="F269" s="2">
        <v>11257.127269999999</v>
      </c>
    </row>
    <row r="270" spans="1:6" x14ac:dyDescent="0.25">
      <c r="A270" s="22"/>
      <c r="B270" s="3" t="s">
        <v>1</v>
      </c>
      <c r="C270" s="2">
        <v>0</v>
      </c>
      <c r="D270" s="2">
        <v>0</v>
      </c>
      <c r="E270" s="2"/>
      <c r="F270" s="2">
        <v>0</v>
      </c>
    </row>
    <row r="271" spans="1:6" x14ac:dyDescent="0.25">
      <c r="A271" s="18"/>
      <c r="B271" s="6" t="s">
        <v>161</v>
      </c>
      <c r="C271" s="5">
        <f>(+C272+C273)</f>
        <v>33071.599999999999</v>
      </c>
      <c r="D271" s="5">
        <f>(+D272+D273)</f>
        <v>9892.0977199999979</v>
      </c>
      <c r="E271" s="5"/>
      <c r="F271" s="5">
        <f>(+F272+F273)</f>
        <v>7912.6515799999988</v>
      </c>
    </row>
    <row r="272" spans="1:6" x14ac:dyDescent="0.25">
      <c r="A272" s="22"/>
      <c r="B272" s="3" t="s">
        <v>2</v>
      </c>
      <c r="C272" s="2">
        <v>33071.599999999999</v>
      </c>
      <c r="D272" s="2">
        <v>9892.0977199999979</v>
      </c>
      <c r="E272" s="2"/>
      <c r="F272" s="2">
        <v>7912.6515799999988</v>
      </c>
    </row>
    <row r="273" spans="1:6" x14ac:dyDescent="0.25">
      <c r="A273" s="22"/>
      <c r="B273" s="3" t="s">
        <v>1</v>
      </c>
      <c r="C273" s="2">
        <v>0</v>
      </c>
      <c r="D273" s="2">
        <v>0</v>
      </c>
      <c r="E273" s="2"/>
      <c r="F273" s="2">
        <v>0</v>
      </c>
    </row>
    <row r="274" spans="1:6" x14ac:dyDescent="0.25">
      <c r="A274" s="18"/>
      <c r="B274" s="6" t="s">
        <v>160</v>
      </c>
      <c r="C274" s="5">
        <f>(+C275+C276)</f>
        <v>3269.3420000000001</v>
      </c>
      <c r="D274" s="5">
        <f>(+D275+D276)</f>
        <v>3131.2686600000002</v>
      </c>
      <c r="E274" s="5"/>
      <c r="F274" s="5">
        <f>(+F275+F276)</f>
        <v>2609.3905499999996</v>
      </c>
    </row>
    <row r="275" spans="1:6" x14ac:dyDescent="0.25">
      <c r="A275" s="22"/>
      <c r="B275" s="3" t="s">
        <v>2</v>
      </c>
      <c r="C275" s="2">
        <v>3269.3420000000001</v>
      </c>
      <c r="D275" s="2">
        <v>3131.2686600000002</v>
      </c>
      <c r="E275" s="2"/>
      <c r="F275" s="2">
        <v>2609.3905499999996</v>
      </c>
    </row>
    <row r="276" spans="1:6" x14ac:dyDescent="0.25">
      <c r="A276" s="22"/>
      <c r="B276" s="3" t="s">
        <v>1</v>
      </c>
      <c r="C276" s="2">
        <v>0</v>
      </c>
      <c r="D276" s="2">
        <v>0</v>
      </c>
      <c r="E276" s="2"/>
      <c r="F276" s="2">
        <v>0</v>
      </c>
    </row>
    <row r="277" spans="1:6" x14ac:dyDescent="0.25">
      <c r="A277" s="18"/>
      <c r="B277" s="6" t="s">
        <v>159</v>
      </c>
      <c r="C277" s="5">
        <f>(+C278+C279)</f>
        <v>17967.532340000002</v>
      </c>
      <c r="D277" s="5">
        <f>(+D278+D279)</f>
        <v>5294.58</v>
      </c>
      <c r="E277" s="5"/>
      <c r="F277" s="5">
        <f>(+F278+F279)</f>
        <v>5294.58</v>
      </c>
    </row>
    <row r="278" spans="1:6" x14ac:dyDescent="0.25">
      <c r="A278" s="22"/>
      <c r="B278" s="3" t="s">
        <v>2</v>
      </c>
      <c r="C278" s="2">
        <v>17967.532340000002</v>
      </c>
      <c r="D278" s="2">
        <v>5294.58</v>
      </c>
      <c r="E278" s="2"/>
      <c r="F278" s="2">
        <v>5294.58</v>
      </c>
    </row>
    <row r="279" spans="1:6" x14ac:dyDescent="0.25">
      <c r="A279" s="22"/>
      <c r="B279" s="3" t="s">
        <v>1</v>
      </c>
      <c r="C279" s="2">
        <v>0</v>
      </c>
      <c r="D279" s="2">
        <v>0</v>
      </c>
      <c r="E279" s="2"/>
      <c r="F279" s="2">
        <v>0</v>
      </c>
    </row>
    <row r="280" spans="1:6" x14ac:dyDescent="0.25">
      <c r="A280" s="18"/>
      <c r="B280" s="6" t="s">
        <v>158</v>
      </c>
      <c r="C280" s="5">
        <f>(+C281+C282)</f>
        <v>97336.58</v>
      </c>
      <c r="D280" s="5">
        <f>(+D281+D282)</f>
        <v>48389.805999999997</v>
      </c>
      <c r="E280" s="5"/>
      <c r="F280" s="5">
        <f>(+F281+F282)</f>
        <v>48389.805999999997</v>
      </c>
    </row>
    <row r="281" spans="1:6" x14ac:dyDescent="0.25">
      <c r="A281" s="22"/>
      <c r="B281" s="3" t="s">
        <v>2</v>
      </c>
      <c r="C281" s="2">
        <v>97336.58</v>
      </c>
      <c r="D281" s="2">
        <v>48389.805999999997</v>
      </c>
      <c r="E281" s="2"/>
      <c r="F281" s="2">
        <v>48389.805999999997</v>
      </c>
    </row>
    <row r="282" spans="1:6" x14ac:dyDescent="0.25">
      <c r="A282" s="22"/>
      <c r="B282" s="3" t="s">
        <v>1</v>
      </c>
      <c r="C282" s="2">
        <v>0</v>
      </c>
      <c r="D282" s="2">
        <v>0</v>
      </c>
      <c r="E282" s="2"/>
      <c r="F282" s="2">
        <v>0</v>
      </c>
    </row>
    <row r="283" spans="1:6" ht="22.5" x14ac:dyDescent="0.25">
      <c r="A283" s="18"/>
      <c r="B283" s="6" t="s">
        <v>157</v>
      </c>
      <c r="C283" s="5">
        <f>(+C284+C285)</f>
        <v>266.93900000000002</v>
      </c>
      <c r="D283" s="5">
        <f>(+D284+D285)</f>
        <v>145.53299999999999</v>
      </c>
      <c r="E283" s="5"/>
      <c r="F283" s="5">
        <f>(+F284+F285)</f>
        <v>145.53299999999999</v>
      </c>
    </row>
    <row r="284" spans="1:6" x14ac:dyDescent="0.25">
      <c r="A284" s="4"/>
      <c r="B284" s="3" t="s">
        <v>2</v>
      </c>
      <c r="C284" s="2">
        <v>266.93900000000002</v>
      </c>
      <c r="D284" s="2">
        <v>145.53299999999999</v>
      </c>
      <c r="E284" s="2"/>
      <c r="F284" s="2">
        <v>145.53299999999999</v>
      </c>
    </row>
    <row r="285" spans="1:6" x14ac:dyDescent="0.25">
      <c r="A285" s="4"/>
      <c r="B285" s="3" t="s">
        <v>1</v>
      </c>
      <c r="C285" s="2">
        <v>0</v>
      </c>
      <c r="D285" s="2">
        <v>0</v>
      </c>
      <c r="E285" s="2"/>
      <c r="F285" s="2">
        <v>0</v>
      </c>
    </row>
    <row r="286" spans="1:6" x14ac:dyDescent="0.25">
      <c r="A286" s="7"/>
      <c r="B286" s="6" t="s">
        <v>156</v>
      </c>
      <c r="C286" s="5">
        <f>(+C287+C288)</f>
        <v>2862.1819999999998</v>
      </c>
      <c r="D286" s="5">
        <f>(+D287+D288)</f>
        <v>1636.6105600000001</v>
      </c>
      <c r="E286" s="5"/>
      <c r="F286" s="5">
        <f>(+F287+F288)</f>
        <v>1636.6105600000001</v>
      </c>
    </row>
    <row r="287" spans="1:6" x14ac:dyDescent="0.25">
      <c r="A287" s="4"/>
      <c r="B287" s="3" t="s">
        <v>2</v>
      </c>
      <c r="C287" s="2">
        <v>2862.1819999999998</v>
      </c>
      <c r="D287" s="2">
        <v>1636.6105600000001</v>
      </c>
      <c r="E287" s="2"/>
      <c r="F287" s="2">
        <v>1636.6105600000001</v>
      </c>
    </row>
    <row r="288" spans="1:6" x14ac:dyDescent="0.25">
      <c r="A288" s="4"/>
      <c r="B288" s="3" t="s">
        <v>1</v>
      </c>
      <c r="C288" s="2">
        <v>0</v>
      </c>
      <c r="D288" s="2">
        <v>0</v>
      </c>
      <c r="E288" s="2"/>
      <c r="F288" s="2">
        <v>0</v>
      </c>
    </row>
    <row r="289" spans="1:6" x14ac:dyDescent="0.25">
      <c r="A289" s="7"/>
      <c r="B289" s="6" t="s">
        <v>155</v>
      </c>
      <c r="C289" s="5">
        <f>(+C290+C291)</f>
        <v>103146.09699999999</v>
      </c>
      <c r="D289" s="5">
        <f>(+D290+D291)</f>
        <v>55425.324000000001</v>
      </c>
      <c r="E289" s="5"/>
      <c r="F289" s="5">
        <f>(+F290+F291)</f>
        <v>55425.324000000001</v>
      </c>
    </row>
    <row r="290" spans="1:6" x14ac:dyDescent="0.25">
      <c r="A290" s="4"/>
      <c r="B290" s="3" t="s">
        <v>2</v>
      </c>
      <c r="C290" s="2">
        <v>103146.09699999999</v>
      </c>
      <c r="D290" s="2">
        <v>55425.324000000001</v>
      </c>
      <c r="E290" s="2"/>
      <c r="F290" s="2">
        <v>55425.324000000001</v>
      </c>
    </row>
    <row r="291" spans="1:6" x14ac:dyDescent="0.25">
      <c r="A291" s="4"/>
      <c r="B291" s="3" t="s">
        <v>1</v>
      </c>
      <c r="C291" s="2">
        <v>0</v>
      </c>
      <c r="D291" s="2">
        <v>0</v>
      </c>
      <c r="E291" s="2"/>
      <c r="F291" s="2">
        <v>0</v>
      </c>
    </row>
    <row r="292" spans="1:6" x14ac:dyDescent="0.25">
      <c r="A292" s="7"/>
      <c r="B292" s="6" t="s">
        <v>154</v>
      </c>
      <c r="C292" s="5">
        <f>(+C293+C294)</f>
        <v>27621.367819999999</v>
      </c>
      <c r="D292" s="5">
        <f>(+D293+D294)</f>
        <v>13293.074289999999</v>
      </c>
      <c r="E292" s="5"/>
      <c r="F292" s="5">
        <f>(+F293+F294)</f>
        <v>13293.074289999999</v>
      </c>
    </row>
    <row r="293" spans="1:6" x14ac:dyDescent="0.25">
      <c r="A293" s="4"/>
      <c r="B293" s="3" t="s">
        <v>2</v>
      </c>
      <c r="C293" s="2">
        <v>27621.367819999999</v>
      </c>
      <c r="D293" s="2">
        <v>13293.074289999999</v>
      </c>
      <c r="E293" s="2"/>
      <c r="F293" s="2">
        <v>13293.074289999999</v>
      </c>
    </row>
    <row r="294" spans="1:6" x14ac:dyDescent="0.25">
      <c r="A294" s="4"/>
      <c r="B294" s="3" t="s">
        <v>1</v>
      </c>
      <c r="C294" s="2">
        <v>0</v>
      </c>
      <c r="D294" s="2">
        <v>0</v>
      </c>
      <c r="E294" s="2"/>
      <c r="F294" s="2">
        <v>0</v>
      </c>
    </row>
    <row r="295" spans="1:6" x14ac:dyDescent="0.25">
      <c r="A295" s="7"/>
      <c r="B295" s="6" t="s">
        <v>153</v>
      </c>
      <c r="C295" s="5">
        <f>(+C296+C297)</f>
        <v>16080.245000000001</v>
      </c>
      <c r="D295" s="5">
        <f>(+D296+D297)</f>
        <v>7373.1229999999996</v>
      </c>
      <c r="E295" s="5"/>
      <c r="F295" s="5">
        <f>(+F296+F297)</f>
        <v>7373.1229999999996</v>
      </c>
    </row>
    <row r="296" spans="1:6" x14ac:dyDescent="0.25">
      <c r="A296" s="4"/>
      <c r="B296" s="3" t="s">
        <v>2</v>
      </c>
      <c r="C296" s="2">
        <v>16080.245000000001</v>
      </c>
      <c r="D296" s="2">
        <v>7373.1229999999996</v>
      </c>
      <c r="E296" s="2"/>
      <c r="F296" s="2">
        <v>7373.1229999999996</v>
      </c>
    </row>
    <row r="297" spans="1:6" x14ac:dyDescent="0.25">
      <c r="A297" s="4"/>
      <c r="B297" s="3" t="s">
        <v>1</v>
      </c>
      <c r="C297" s="2">
        <v>0</v>
      </c>
      <c r="D297" s="2">
        <v>0</v>
      </c>
      <c r="E297" s="2"/>
      <c r="F297" s="2">
        <v>0</v>
      </c>
    </row>
    <row r="298" spans="1:6" ht="22.5" x14ac:dyDescent="0.25">
      <c r="A298" s="7"/>
      <c r="B298" s="6" t="s">
        <v>152</v>
      </c>
      <c r="C298" s="5">
        <f>(+C299+C300)</f>
        <v>17682.668959999999</v>
      </c>
      <c r="D298" s="5">
        <f>(+D299+D300)</f>
        <v>5553.8087599999999</v>
      </c>
      <c r="E298" s="5"/>
      <c r="F298" s="5">
        <f>(+F299+F300)</f>
        <v>5553.8087599999999</v>
      </c>
    </row>
    <row r="299" spans="1:6" x14ac:dyDescent="0.25">
      <c r="A299" s="4"/>
      <c r="B299" s="3" t="s">
        <v>2</v>
      </c>
      <c r="C299" s="2">
        <v>10272.668959999999</v>
      </c>
      <c r="D299" s="2">
        <v>2595.5531000000001</v>
      </c>
      <c r="E299" s="2"/>
      <c r="F299" s="2">
        <v>2595.5531000000001</v>
      </c>
    </row>
    <row r="300" spans="1:6" x14ac:dyDescent="0.25">
      <c r="A300" s="4"/>
      <c r="B300" s="3" t="s">
        <v>1</v>
      </c>
      <c r="C300" s="2">
        <v>7410</v>
      </c>
      <c r="D300" s="2">
        <v>2958.2556600000003</v>
      </c>
      <c r="E300" s="2"/>
      <c r="F300" s="2">
        <v>2958.2556600000003</v>
      </c>
    </row>
    <row r="301" spans="1:6" x14ac:dyDescent="0.25">
      <c r="A301" s="7"/>
      <c r="B301" s="6" t="s">
        <v>151</v>
      </c>
      <c r="C301" s="5">
        <f>(+C302+C303)</f>
        <v>526.5</v>
      </c>
      <c r="D301" s="5">
        <f>(+D302+D303)</f>
        <v>0</v>
      </c>
      <c r="E301" s="5"/>
      <c r="F301" s="5">
        <f>(+F302+F303)</f>
        <v>0</v>
      </c>
    </row>
    <row r="302" spans="1:6" x14ac:dyDescent="0.25">
      <c r="A302" s="4"/>
      <c r="B302" s="3" t="s">
        <v>2</v>
      </c>
      <c r="C302" s="2">
        <v>526.5</v>
      </c>
      <c r="D302" s="2">
        <v>0</v>
      </c>
      <c r="E302" s="2"/>
      <c r="F302" s="2">
        <v>0</v>
      </c>
    </row>
    <row r="303" spans="1:6" x14ac:dyDescent="0.25">
      <c r="A303" s="4"/>
      <c r="B303" s="3" t="s">
        <v>1</v>
      </c>
      <c r="C303" s="2">
        <v>0</v>
      </c>
      <c r="D303" s="2">
        <v>0</v>
      </c>
      <c r="E303" s="2"/>
      <c r="F303" s="2">
        <v>0</v>
      </c>
    </row>
    <row r="304" spans="1:6" x14ac:dyDescent="0.25">
      <c r="A304" s="7"/>
      <c r="B304" s="6" t="s">
        <v>150</v>
      </c>
      <c r="C304" s="5">
        <f>(+C305+C306)</f>
        <v>5789.1459999999997</v>
      </c>
      <c r="D304" s="5">
        <f>(+D305+D306)</f>
        <v>2894.5729999999999</v>
      </c>
      <c r="E304" s="5"/>
      <c r="F304" s="5">
        <f>(+F305+F306)</f>
        <v>2212.2098999999998</v>
      </c>
    </row>
    <row r="305" spans="1:6" x14ac:dyDescent="0.25">
      <c r="A305" s="4"/>
      <c r="B305" s="3" t="s">
        <v>2</v>
      </c>
      <c r="C305" s="2">
        <v>5789.1459999999997</v>
      </c>
      <c r="D305" s="2">
        <v>2894.5729999999999</v>
      </c>
      <c r="E305" s="2"/>
      <c r="F305" s="2">
        <v>2212.2098999999998</v>
      </c>
    </row>
    <row r="306" spans="1:6" x14ac:dyDescent="0.25">
      <c r="A306" s="4"/>
      <c r="B306" s="3" t="s">
        <v>1</v>
      </c>
      <c r="C306" s="2">
        <v>0</v>
      </c>
      <c r="D306" s="2">
        <v>0</v>
      </c>
      <c r="E306" s="2"/>
      <c r="F306" s="2">
        <v>0</v>
      </c>
    </row>
    <row r="307" spans="1:6" x14ac:dyDescent="0.25">
      <c r="A307" s="7"/>
      <c r="B307" s="6" t="s">
        <v>149</v>
      </c>
      <c r="C307" s="5">
        <f>(+C308+C309)</f>
        <v>148686.02395000003</v>
      </c>
      <c r="D307" s="5">
        <f>(+D308+D309)</f>
        <v>92240.944696363629</v>
      </c>
      <c r="E307" s="5"/>
      <c r="F307" s="5">
        <f>(+F308+F309)</f>
        <v>69196.325370000006</v>
      </c>
    </row>
    <row r="308" spans="1:6" x14ac:dyDescent="0.25">
      <c r="A308" s="4"/>
      <c r="B308" s="3" t="s">
        <v>2</v>
      </c>
      <c r="C308" s="2">
        <v>148686.02395000003</v>
      </c>
      <c r="D308" s="2">
        <v>92240.944696363629</v>
      </c>
      <c r="E308" s="2"/>
      <c r="F308" s="2">
        <v>69196.325370000006</v>
      </c>
    </row>
    <row r="309" spans="1:6" x14ac:dyDescent="0.25">
      <c r="A309" s="4"/>
      <c r="B309" s="3" t="s">
        <v>1</v>
      </c>
      <c r="C309" s="2">
        <v>0</v>
      </c>
      <c r="D309" s="2">
        <v>0</v>
      </c>
      <c r="E309" s="2"/>
      <c r="F309" s="2">
        <v>0</v>
      </c>
    </row>
    <row r="310" spans="1:6" x14ac:dyDescent="0.25">
      <c r="A310" s="7"/>
      <c r="B310" s="6" t="s">
        <v>148</v>
      </c>
      <c r="C310" s="5">
        <f>(+C311+C312)</f>
        <v>8768.0830000000005</v>
      </c>
      <c r="D310" s="5">
        <f>(+D311+D312)</f>
        <v>3089.73623</v>
      </c>
      <c r="E310" s="5"/>
      <c r="F310" s="5">
        <f>(+F311+F312)</f>
        <v>656.73191000000008</v>
      </c>
    </row>
    <row r="311" spans="1:6" x14ac:dyDescent="0.25">
      <c r="A311" s="4"/>
      <c r="B311" s="3" t="s">
        <v>2</v>
      </c>
      <c r="C311" s="2">
        <v>8768.0830000000005</v>
      </c>
      <c r="D311" s="2">
        <v>3089.73623</v>
      </c>
      <c r="E311" s="2"/>
      <c r="F311" s="2">
        <v>656.73191000000008</v>
      </c>
    </row>
    <row r="312" spans="1:6" x14ac:dyDescent="0.25">
      <c r="A312" s="4"/>
      <c r="B312" s="3" t="s">
        <v>1</v>
      </c>
      <c r="C312" s="2">
        <v>0</v>
      </c>
      <c r="D312" s="2">
        <v>0</v>
      </c>
      <c r="E312" s="2"/>
      <c r="F312" s="2">
        <v>0</v>
      </c>
    </row>
    <row r="313" spans="1:6" x14ac:dyDescent="0.25">
      <c r="A313" s="7"/>
      <c r="B313" s="6" t="s">
        <v>147</v>
      </c>
      <c r="C313" s="5">
        <f>(+C314+C315)</f>
        <v>5772.9921599999998</v>
      </c>
      <c r="D313" s="5">
        <f>(+D314+D315)</f>
        <v>1978.1875199999999</v>
      </c>
      <c r="E313" s="5"/>
      <c r="F313" s="5">
        <f>(+F314+F315)</f>
        <v>1469.7040099999999</v>
      </c>
    </row>
    <row r="314" spans="1:6" x14ac:dyDescent="0.25">
      <c r="A314" s="4"/>
      <c r="B314" s="3" t="s">
        <v>2</v>
      </c>
      <c r="C314" s="2">
        <v>5772.9921599999998</v>
      </c>
      <c r="D314" s="2">
        <v>1978.1875199999999</v>
      </c>
      <c r="E314" s="2"/>
      <c r="F314" s="2">
        <v>1469.7040099999999</v>
      </c>
    </row>
    <row r="315" spans="1:6" x14ac:dyDescent="0.25">
      <c r="A315" s="4"/>
      <c r="B315" s="3" t="s">
        <v>1</v>
      </c>
      <c r="C315" s="2">
        <v>0</v>
      </c>
      <c r="D315" s="2">
        <v>0</v>
      </c>
      <c r="E315" s="2"/>
      <c r="F315" s="2">
        <v>0</v>
      </c>
    </row>
    <row r="316" spans="1:6" x14ac:dyDescent="0.25">
      <c r="A316" s="7"/>
      <c r="B316" s="6" t="s">
        <v>146</v>
      </c>
      <c r="C316" s="5">
        <f>(+C317+C318)</f>
        <v>365.32547999999997</v>
      </c>
      <c r="D316" s="5">
        <f>(+D317+D318)</f>
        <v>272.74666999999999</v>
      </c>
      <c r="E316" s="5"/>
      <c r="F316" s="5">
        <f>(+F317+F318)</f>
        <v>272.74666999999999</v>
      </c>
    </row>
    <row r="317" spans="1:6" x14ac:dyDescent="0.25">
      <c r="A317" s="4"/>
      <c r="B317" s="3" t="s">
        <v>2</v>
      </c>
      <c r="C317" s="2">
        <v>365.32547999999997</v>
      </c>
      <c r="D317" s="2">
        <v>272.74666999999999</v>
      </c>
      <c r="E317" s="2"/>
      <c r="F317" s="2">
        <v>272.74666999999999</v>
      </c>
    </row>
    <row r="318" spans="1:6" x14ac:dyDescent="0.25">
      <c r="A318" s="4"/>
      <c r="B318" s="3" t="s">
        <v>1</v>
      </c>
      <c r="C318" s="2">
        <v>0</v>
      </c>
      <c r="D318" s="2">
        <v>0</v>
      </c>
      <c r="E318" s="2"/>
      <c r="F318" s="2">
        <v>0</v>
      </c>
    </row>
    <row r="319" spans="1:6" x14ac:dyDescent="0.25">
      <c r="A319" s="7"/>
      <c r="B319" s="6" t="s">
        <v>145</v>
      </c>
      <c r="C319" s="5">
        <f>(+C320+C321)</f>
        <v>67062.417629999996</v>
      </c>
      <c r="D319" s="5">
        <f>(+D320+D321)</f>
        <v>33531.208814999998</v>
      </c>
      <c r="E319" s="5"/>
      <c r="F319" s="5">
        <f>(+F320+F321)</f>
        <v>24460.215840000001</v>
      </c>
    </row>
    <row r="320" spans="1:6" x14ac:dyDescent="0.25">
      <c r="A320" s="4"/>
      <c r="B320" s="3" t="s">
        <v>2</v>
      </c>
      <c r="C320" s="2">
        <v>67062.417629999996</v>
      </c>
      <c r="D320" s="2">
        <v>33531.208814999998</v>
      </c>
      <c r="E320" s="2"/>
      <c r="F320" s="2">
        <v>24460.215840000001</v>
      </c>
    </row>
    <row r="321" spans="1:6" x14ac:dyDescent="0.25">
      <c r="A321" s="4"/>
      <c r="B321" s="3" t="s">
        <v>1</v>
      </c>
      <c r="C321" s="2">
        <v>0</v>
      </c>
      <c r="D321" s="2">
        <v>0</v>
      </c>
      <c r="E321" s="2"/>
      <c r="F321" s="2">
        <v>0</v>
      </c>
    </row>
    <row r="322" spans="1:6" x14ac:dyDescent="0.25">
      <c r="A322" s="7"/>
      <c r="B322" s="6" t="s">
        <v>144</v>
      </c>
      <c r="C322" s="5">
        <f>(+C323+C324)</f>
        <v>17500</v>
      </c>
      <c r="D322" s="5">
        <f>(+D323+D324)</f>
        <v>0</v>
      </c>
      <c r="E322" s="5"/>
      <c r="F322" s="5">
        <f>(+F323+F324)</f>
        <v>0</v>
      </c>
    </row>
    <row r="323" spans="1:6" x14ac:dyDescent="0.25">
      <c r="A323" s="4"/>
      <c r="B323" s="3" t="s">
        <v>2</v>
      </c>
      <c r="C323" s="2">
        <v>17500</v>
      </c>
      <c r="D323" s="2">
        <v>0</v>
      </c>
      <c r="E323" s="2"/>
      <c r="F323" s="2">
        <v>0</v>
      </c>
    </row>
    <row r="324" spans="1:6" x14ac:dyDescent="0.25">
      <c r="A324" s="4"/>
      <c r="B324" s="3" t="s">
        <v>1</v>
      </c>
      <c r="C324" s="2">
        <v>0</v>
      </c>
      <c r="D324" s="2">
        <v>0</v>
      </c>
      <c r="E324" s="2"/>
      <c r="F324" s="2">
        <v>0</v>
      </c>
    </row>
    <row r="325" spans="1:6" x14ac:dyDescent="0.25">
      <c r="A325" s="10" t="s">
        <v>143</v>
      </c>
      <c r="B325" s="13"/>
      <c r="C325" s="12">
        <f>(+C326+C329+C332+C335+C338+C341+C344+C347+C350+C353+C356+C359+C362+C365+C368+C371+C374+C377+C380+C383+C386+C389+C392+C395+C398)</f>
        <v>6603331.0468300004</v>
      </c>
      <c r="D325" s="12">
        <f>(+D326+D329+D332+D335+D338+D341+D344+D347+D350+D353+D356+D359+D362+D365+D368+D371+D374+D377+D380+D383+D386+D389+D392+D395+D398)</f>
        <v>2115375.4851899995</v>
      </c>
      <c r="E325" s="12"/>
      <c r="F325" s="12">
        <f>(+F326+F329+F332+F335+F338+F341+F344+F347+F350+F353+F356+F359+F362+F365+F368+F371+F374+F377+F380+F383+F386+F389+F392+F395+F398)</f>
        <v>1962679.8110400001</v>
      </c>
    </row>
    <row r="326" spans="1:6" x14ac:dyDescent="0.25">
      <c r="A326" s="7"/>
      <c r="B326" s="6" t="s">
        <v>3</v>
      </c>
      <c r="C326" s="5">
        <f>(+C327+C328)</f>
        <v>2171196.5</v>
      </c>
      <c r="D326" s="5">
        <f>(+D327+D328)</f>
        <v>97097.558059999996</v>
      </c>
      <c r="E326" s="5"/>
      <c r="F326" s="5">
        <f>(+F327+F328)</f>
        <v>67331.106390000001</v>
      </c>
    </row>
    <row r="327" spans="1:6" x14ac:dyDescent="0.25">
      <c r="A327" s="4"/>
      <c r="B327" s="3" t="s">
        <v>2</v>
      </c>
      <c r="C327" s="2">
        <v>2154196.5</v>
      </c>
      <c r="D327" s="2">
        <v>83764.976089999996</v>
      </c>
      <c r="E327" s="2"/>
      <c r="F327" s="2">
        <v>54115.27289</v>
      </c>
    </row>
    <row r="328" spans="1:6" x14ac:dyDescent="0.25">
      <c r="A328" s="4"/>
      <c r="B328" s="3" t="s">
        <v>1</v>
      </c>
      <c r="C328" s="2">
        <v>17000</v>
      </c>
      <c r="D328" s="2">
        <v>13332.581970000001</v>
      </c>
      <c r="E328" s="2"/>
      <c r="F328" s="2">
        <v>13215.833500000001</v>
      </c>
    </row>
    <row r="329" spans="1:6" x14ac:dyDescent="0.25">
      <c r="A329" s="7"/>
      <c r="B329" s="6" t="s">
        <v>142</v>
      </c>
      <c r="C329" s="5">
        <f>(+C330+C331)</f>
        <v>4256.3270000000002</v>
      </c>
      <c r="D329" s="5">
        <f>(+D330+D331)</f>
        <v>2076.683</v>
      </c>
      <c r="E329" s="5"/>
      <c r="F329" s="5">
        <f>(+F330+F331)</f>
        <v>2242.0704000000001</v>
      </c>
    </row>
    <row r="330" spans="1:6" x14ac:dyDescent="0.25">
      <c r="A330" s="4"/>
      <c r="B330" s="3" t="s">
        <v>2</v>
      </c>
      <c r="C330" s="2">
        <v>4256.3270000000002</v>
      </c>
      <c r="D330" s="2">
        <v>2076.683</v>
      </c>
      <c r="E330" s="2"/>
      <c r="F330" s="2">
        <v>2242.0704000000001</v>
      </c>
    </row>
    <row r="331" spans="1:6" x14ac:dyDescent="0.25">
      <c r="A331" s="4"/>
      <c r="B331" s="3" t="s">
        <v>1</v>
      </c>
      <c r="C331" s="2">
        <v>0</v>
      </c>
      <c r="D331" s="2">
        <v>0</v>
      </c>
      <c r="E331" s="2"/>
      <c r="F331" s="2">
        <v>0</v>
      </c>
    </row>
    <row r="332" spans="1:6" x14ac:dyDescent="0.25">
      <c r="A332" s="7"/>
      <c r="B332" s="6" t="s">
        <v>141</v>
      </c>
      <c r="C332" s="5">
        <f>(+C333+C334)</f>
        <v>35249.5</v>
      </c>
      <c r="D332" s="5">
        <f>(+D333+D334)</f>
        <v>18606.39975</v>
      </c>
      <c r="E332" s="5"/>
      <c r="F332" s="5">
        <f>(+F333+F334)</f>
        <v>15239.05156</v>
      </c>
    </row>
    <row r="333" spans="1:6" x14ac:dyDescent="0.25">
      <c r="A333" s="4"/>
      <c r="B333" s="3" t="s">
        <v>2</v>
      </c>
      <c r="C333" s="2">
        <v>35249.5</v>
      </c>
      <c r="D333" s="2">
        <v>18606.39975</v>
      </c>
      <c r="E333" s="2"/>
      <c r="F333" s="2">
        <v>15239.05156</v>
      </c>
    </row>
    <row r="334" spans="1:6" x14ac:dyDescent="0.25">
      <c r="A334" s="4"/>
      <c r="B334" s="3" t="s">
        <v>1</v>
      </c>
      <c r="C334" s="2">
        <v>0</v>
      </c>
      <c r="D334" s="2">
        <v>0</v>
      </c>
      <c r="E334" s="2"/>
      <c r="F334" s="2">
        <v>0</v>
      </c>
    </row>
    <row r="335" spans="1:6" x14ac:dyDescent="0.25">
      <c r="A335" s="7"/>
      <c r="B335" s="6" t="s">
        <v>140</v>
      </c>
      <c r="C335" s="5">
        <f>(+C336+C337)</f>
        <v>7250.5</v>
      </c>
      <c r="D335" s="5">
        <f>(+D336+D337)</f>
        <v>3140</v>
      </c>
      <c r="E335" s="5"/>
      <c r="F335" s="5">
        <f>(+F336+F337)</f>
        <v>3140</v>
      </c>
    </row>
    <row r="336" spans="1:6" x14ac:dyDescent="0.25">
      <c r="A336" s="4"/>
      <c r="B336" s="3" t="s">
        <v>2</v>
      </c>
      <c r="C336" s="2">
        <v>7250.5</v>
      </c>
      <c r="D336" s="11">
        <v>3140</v>
      </c>
      <c r="E336" s="11"/>
      <c r="F336" s="11">
        <v>3140</v>
      </c>
    </row>
    <row r="337" spans="1:6" x14ac:dyDescent="0.25">
      <c r="A337" s="4"/>
      <c r="B337" s="3" t="s">
        <v>1</v>
      </c>
      <c r="C337" s="2">
        <v>0</v>
      </c>
      <c r="D337" s="11">
        <v>0</v>
      </c>
      <c r="E337" s="11"/>
      <c r="F337" s="11">
        <v>0</v>
      </c>
    </row>
    <row r="338" spans="1:6" x14ac:dyDescent="0.25">
      <c r="A338" s="7"/>
      <c r="B338" s="6" t="s">
        <v>139</v>
      </c>
      <c r="C338" s="5">
        <f>(+C339+C340)</f>
        <v>283357</v>
      </c>
      <c r="D338" s="5">
        <f>(+D339+D340)</f>
        <v>117064.69899999999</v>
      </c>
      <c r="E338" s="5"/>
      <c r="F338" s="5">
        <f>(+F339+F340)</f>
        <v>115064.69899999999</v>
      </c>
    </row>
    <row r="339" spans="1:6" x14ac:dyDescent="0.25">
      <c r="A339" s="4"/>
      <c r="B339" s="3" t="s">
        <v>2</v>
      </c>
      <c r="C339" s="2">
        <v>277142.5</v>
      </c>
      <c r="D339" s="2">
        <v>117064.69899999999</v>
      </c>
      <c r="E339" s="2"/>
      <c r="F339" s="2">
        <v>115064.69899999999</v>
      </c>
    </row>
    <row r="340" spans="1:6" x14ac:dyDescent="0.25">
      <c r="A340" s="4"/>
      <c r="B340" s="3" t="s">
        <v>1</v>
      </c>
      <c r="C340" s="2">
        <v>6214.5</v>
      </c>
      <c r="D340" s="2">
        <v>0</v>
      </c>
      <c r="E340" s="2"/>
      <c r="F340" s="2">
        <v>0</v>
      </c>
    </row>
    <row r="341" spans="1:6" x14ac:dyDescent="0.25">
      <c r="A341" s="7"/>
      <c r="B341" s="6" t="s">
        <v>138</v>
      </c>
      <c r="C341" s="5">
        <f>(+C342+C343)</f>
        <v>114732.5</v>
      </c>
      <c r="D341" s="5">
        <f>(+D342+D343)</f>
        <v>88665.764379999993</v>
      </c>
      <c r="E341" s="5"/>
      <c r="F341" s="5">
        <f>(+F342+F343)</f>
        <v>121890.25682999998</v>
      </c>
    </row>
    <row r="342" spans="1:6" x14ac:dyDescent="0.25">
      <c r="A342" s="4"/>
      <c r="B342" s="3" t="s">
        <v>2</v>
      </c>
      <c r="C342" s="2">
        <v>114732.5</v>
      </c>
      <c r="D342" s="2">
        <v>88665.764379999993</v>
      </c>
      <c r="E342" s="2"/>
      <c r="F342" s="2">
        <v>121890.25682999998</v>
      </c>
    </row>
    <row r="343" spans="1:6" x14ac:dyDescent="0.25">
      <c r="A343" s="4"/>
      <c r="B343" s="3" t="s">
        <v>1</v>
      </c>
      <c r="C343" s="2">
        <v>0</v>
      </c>
      <c r="D343" s="2">
        <v>0</v>
      </c>
      <c r="E343" s="2"/>
      <c r="F343" s="2">
        <v>0</v>
      </c>
    </row>
    <row r="344" spans="1:6" x14ac:dyDescent="0.25">
      <c r="A344" s="7"/>
      <c r="B344" s="6" t="s">
        <v>137</v>
      </c>
      <c r="C344" s="5">
        <f>(+C345+C346)</f>
        <v>487364.32364000002</v>
      </c>
      <c r="D344" s="5">
        <f>(+D345+D346)</f>
        <v>346129.51231999992</v>
      </c>
      <c r="E344" s="5"/>
      <c r="F344" s="5">
        <f>(+F345+F346)</f>
        <v>339348.17221999995</v>
      </c>
    </row>
    <row r="345" spans="1:6" x14ac:dyDescent="0.25">
      <c r="A345" s="4"/>
      <c r="B345" s="3" t="s">
        <v>2</v>
      </c>
      <c r="C345" s="2">
        <v>487364.32364000002</v>
      </c>
      <c r="D345" s="2">
        <v>346129.51231999992</v>
      </c>
      <c r="E345" s="2"/>
      <c r="F345" s="2">
        <v>339348.17221999995</v>
      </c>
    </row>
    <row r="346" spans="1:6" x14ac:dyDescent="0.25">
      <c r="A346" s="4"/>
      <c r="B346" s="3" t="s">
        <v>1</v>
      </c>
      <c r="C346" s="2">
        <v>0</v>
      </c>
      <c r="D346" s="2">
        <v>0</v>
      </c>
      <c r="E346" s="2"/>
      <c r="F346" s="2">
        <v>0</v>
      </c>
    </row>
    <row r="347" spans="1:6" x14ac:dyDescent="0.25">
      <c r="A347" s="7"/>
      <c r="B347" s="6" t="s">
        <v>136</v>
      </c>
      <c r="C347" s="5">
        <f>(+C348+C349)</f>
        <v>228612.7</v>
      </c>
      <c r="D347" s="5">
        <f>(+D348+D349)</f>
        <v>112789.31237999999</v>
      </c>
      <c r="E347" s="5"/>
      <c r="F347" s="5">
        <f>(+F348+F349)</f>
        <v>137087.20318000001</v>
      </c>
    </row>
    <row r="348" spans="1:6" x14ac:dyDescent="0.25">
      <c r="A348" s="4"/>
      <c r="B348" s="3" t="s">
        <v>2</v>
      </c>
      <c r="C348" s="2">
        <v>228612.7</v>
      </c>
      <c r="D348" s="2">
        <v>112789.31237999999</v>
      </c>
      <c r="E348" s="2"/>
      <c r="F348" s="2">
        <v>137087.20318000001</v>
      </c>
    </row>
    <row r="349" spans="1:6" x14ac:dyDescent="0.25">
      <c r="A349" s="4"/>
      <c r="B349" s="3" t="s">
        <v>1</v>
      </c>
      <c r="C349" s="2">
        <v>0</v>
      </c>
      <c r="D349" s="2">
        <v>0</v>
      </c>
      <c r="E349" s="2"/>
      <c r="F349" s="2">
        <v>0</v>
      </c>
    </row>
    <row r="350" spans="1:6" x14ac:dyDescent="0.25">
      <c r="A350" s="7"/>
      <c r="B350" s="6" t="s">
        <v>135</v>
      </c>
      <c r="C350" s="5">
        <f>(+C351+C352)</f>
        <v>366567.3</v>
      </c>
      <c r="D350" s="5">
        <f>(+D351+D352)</f>
        <v>183283.65</v>
      </c>
      <c r="E350" s="5"/>
      <c r="F350" s="5">
        <f>(+F351+F352)</f>
        <v>143513.56751000002</v>
      </c>
    </row>
    <row r="351" spans="1:6" x14ac:dyDescent="0.25">
      <c r="A351" s="4"/>
      <c r="B351" s="3" t="s">
        <v>2</v>
      </c>
      <c r="C351" s="2">
        <v>54316.3</v>
      </c>
      <c r="D351" s="2">
        <v>27158.15</v>
      </c>
      <c r="E351" s="2"/>
      <c r="F351" s="2">
        <v>25162.540219999999</v>
      </c>
    </row>
    <row r="352" spans="1:6" x14ac:dyDescent="0.25">
      <c r="A352" s="4"/>
      <c r="B352" s="3" t="s">
        <v>1</v>
      </c>
      <c r="C352" s="2">
        <v>312251</v>
      </c>
      <c r="D352" s="2">
        <v>156125.5</v>
      </c>
      <c r="E352" s="2"/>
      <c r="F352" s="2">
        <v>118351.02729000001</v>
      </c>
    </row>
    <row r="353" spans="1:6" x14ac:dyDescent="0.25">
      <c r="A353" s="7"/>
      <c r="B353" s="6" t="s">
        <v>134</v>
      </c>
      <c r="C353" s="5">
        <f>(+C354+C355)</f>
        <v>43849.5</v>
      </c>
      <c r="D353" s="5">
        <f>(+D354+D355)</f>
        <v>12435.899820000001</v>
      </c>
      <c r="E353" s="5"/>
      <c r="F353" s="5">
        <f>(+F354+F355)</f>
        <v>12435.899820000001</v>
      </c>
    </row>
    <row r="354" spans="1:6" x14ac:dyDescent="0.25">
      <c r="A354" s="4"/>
      <c r="B354" s="3" t="s">
        <v>2</v>
      </c>
      <c r="C354" s="2">
        <v>43849.5</v>
      </c>
      <c r="D354" s="2">
        <v>12435.899820000001</v>
      </c>
      <c r="E354" s="2"/>
      <c r="F354" s="2">
        <v>12435.899820000001</v>
      </c>
    </row>
    <row r="355" spans="1:6" x14ac:dyDescent="0.25">
      <c r="A355" s="4"/>
      <c r="B355" s="3" t="s">
        <v>1</v>
      </c>
      <c r="C355" s="2">
        <v>0</v>
      </c>
      <c r="D355" s="2">
        <v>0</v>
      </c>
      <c r="E355" s="2"/>
      <c r="F355" s="2">
        <v>0</v>
      </c>
    </row>
    <row r="356" spans="1:6" x14ac:dyDescent="0.25">
      <c r="A356" s="7"/>
      <c r="B356" s="6" t="s">
        <v>133</v>
      </c>
      <c r="C356" s="5">
        <f>(+C357+C358)</f>
        <v>199.17707999999999</v>
      </c>
      <c r="D356" s="5">
        <f>(+D357+D358)</f>
        <v>2085.61706</v>
      </c>
      <c r="E356" s="5"/>
      <c r="F356" s="5">
        <f>(+F357+F358)</f>
        <v>199.17707999999999</v>
      </c>
    </row>
    <row r="357" spans="1:6" x14ac:dyDescent="0.25">
      <c r="A357" s="4"/>
      <c r="B357" s="3" t="s">
        <v>2</v>
      </c>
      <c r="C357" s="2">
        <v>199.17707999999999</v>
      </c>
      <c r="D357" s="2">
        <v>2085.61706</v>
      </c>
      <c r="E357" s="2"/>
      <c r="F357" s="2">
        <v>199.17707999999999</v>
      </c>
    </row>
    <row r="358" spans="1:6" x14ac:dyDescent="0.25">
      <c r="A358" s="4"/>
      <c r="B358" s="3" t="s">
        <v>1</v>
      </c>
      <c r="C358" s="2">
        <v>0</v>
      </c>
      <c r="D358" s="2">
        <v>0</v>
      </c>
      <c r="E358" s="2"/>
      <c r="F358" s="2">
        <v>0</v>
      </c>
    </row>
    <row r="359" spans="1:6" ht="22.5" x14ac:dyDescent="0.25">
      <c r="A359" s="7"/>
      <c r="B359" s="6" t="s">
        <v>132</v>
      </c>
      <c r="C359" s="5">
        <f>(+C360+C361)</f>
        <v>463965.5</v>
      </c>
      <c r="D359" s="5">
        <f>(+D360+D361)</f>
        <v>193975.61600000001</v>
      </c>
      <c r="E359" s="5"/>
      <c r="F359" s="5">
        <f>(+F360+F361)</f>
        <v>168045.23082</v>
      </c>
    </row>
    <row r="360" spans="1:6" x14ac:dyDescent="0.25">
      <c r="A360" s="4"/>
      <c r="B360" s="3" t="s">
        <v>2</v>
      </c>
      <c r="C360" s="2">
        <v>87995.5</v>
      </c>
      <c r="D360" s="2">
        <v>48275.616000000002</v>
      </c>
      <c r="E360" s="2"/>
      <c r="F360" s="2">
        <v>38030.07561</v>
      </c>
    </row>
    <row r="361" spans="1:6" x14ac:dyDescent="0.25">
      <c r="A361" s="4"/>
      <c r="B361" s="3" t="s">
        <v>1</v>
      </c>
      <c r="C361" s="2">
        <v>375970</v>
      </c>
      <c r="D361" s="2">
        <v>145700</v>
      </c>
      <c r="E361" s="2"/>
      <c r="F361" s="2">
        <v>130015.15521</v>
      </c>
    </row>
    <row r="362" spans="1:6" x14ac:dyDescent="0.25">
      <c r="A362" s="7"/>
      <c r="B362" s="6" t="s">
        <v>131</v>
      </c>
      <c r="C362" s="5">
        <f>(+C363+C364)</f>
        <v>650337.5</v>
      </c>
      <c r="D362" s="5">
        <f>(+D363+D364)</f>
        <v>320100.00519</v>
      </c>
      <c r="E362" s="5"/>
      <c r="F362" s="5">
        <f>(+F363+F364)</f>
        <v>294953.76595999999</v>
      </c>
    </row>
    <row r="363" spans="1:6" x14ac:dyDescent="0.25">
      <c r="A363" s="4"/>
      <c r="B363" s="3" t="s">
        <v>2</v>
      </c>
      <c r="C363" s="2">
        <v>134437.5</v>
      </c>
      <c r="D363" s="2">
        <v>95100.005189999996</v>
      </c>
      <c r="E363" s="2"/>
      <c r="F363" s="2">
        <v>95100.005189999996</v>
      </c>
    </row>
    <row r="364" spans="1:6" x14ac:dyDescent="0.25">
      <c r="A364" s="4"/>
      <c r="B364" s="3" t="s">
        <v>1</v>
      </c>
      <c r="C364" s="2">
        <v>515900</v>
      </c>
      <c r="D364" s="2">
        <v>225000</v>
      </c>
      <c r="E364" s="2"/>
      <c r="F364" s="2">
        <v>199853.76077000002</v>
      </c>
    </row>
    <row r="365" spans="1:6" x14ac:dyDescent="0.25">
      <c r="A365" s="7"/>
      <c r="B365" s="6" t="s">
        <v>130</v>
      </c>
      <c r="C365" s="5">
        <f>(+C366+C367)</f>
        <v>664862</v>
      </c>
      <c r="D365" s="5">
        <f>(+D366+D367)</f>
        <v>208033.77121000001</v>
      </c>
      <c r="E365" s="5"/>
      <c r="F365" s="5">
        <f>(+F366+F367)</f>
        <v>170501.31578</v>
      </c>
    </row>
    <row r="366" spans="1:6" x14ac:dyDescent="0.25">
      <c r="A366" s="4"/>
      <c r="B366" s="3" t="s">
        <v>2</v>
      </c>
      <c r="C366" s="2">
        <v>579902</v>
      </c>
      <c r="D366" s="2">
        <v>208033.77121000001</v>
      </c>
      <c r="E366" s="2"/>
      <c r="F366" s="2">
        <v>170501.31578</v>
      </c>
    </row>
    <row r="367" spans="1:6" x14ac:dyDescent="0.25">
      <c r="A367" s="4"/>
      <c r="B367" s="3" t="s">
        <v>1</v>
      </c>
      <c r="C367" s="2">
        <v>84960</v>
      </c>
      <c r="D367" s="2">
        <v>0</v>
      </c>
      <c r="E367" s="2"/>
      <c r="F367" s="2">
        <v>0</v>
      </c>
    </row>
    <row r="368" spans="1:6" x14ac:dyDescent="0.25">
      <c r="A368" s="7"/>
      <c r="B368" s="6" t="s">
        <v>129</v>
      </c>
      <c r="C368" s="5">
        <f>(+C369+C370)</f>
        <v>42005.599999999999</v>
      </c>
      <c r="D368" s="5">
        <f>(+D369+D370)</f>
        <v>42005.615020000005</v>
      </c>
      <c r="E368" s="5"/>
      <c r="F368" s="5">
        <f>(+F369+F370)</f>
        <v>16028.401629999998</v>
      </c>
    </row>
    <row r="369" spans="1:6" x14ac:dyDescent="0.25">
      <c r="A369" s="4"/>
      <c r="B369" s="3" t="s">
        <v>2</v>
      </c>
      <c r="C369" s="2">
        <v>42005.599999999999</v>
      </c>
      <c r="D369" s="2">
        <v>42005.615020000005</v>
      </c>
      <c r="E369" s="2"/>
      <c r="F369" s="2">
        <v>16028.401629999998</v>
      </c>
    </row>
    <row r="370" spans="1:6" x14ac:dyDescent="0.25">
      <c r="A370" s="4"/>
      <c r="B370" s="3" t="s">
        <v>1</v>
      </c>
      <c r="C370" s="2">
        <v>0</v>
      </c>
      <c r="D370" s="2">
        <v>0</v>
      </c>
      <c r="E370" s="2"/>
      <c r="F370" s="2">
        <v>0</v>
      </c>
    </row>
    <row r="371" spans="1:6" x14ac:dyDescent="0.25">
      <c r="A371" s="7"/>
      <c r="B371" s="6" t="s">
        <v>128</v>
      </c>
      <c r="C371" s="5">
        <f>(+C372+C373)</f>
        <v>20059.2</v>
      </c>
      <c r="D371" s="5">
        <f>(+D372+D373)</f>
        <v>8272.0106400000004</v>
      </c>
      <c r="E371" s="5"/>
      <c r="F371" s="5">
        <f>(+F372+F373)</f>
        <v>8272.0106400000004</v>
      </c>
    </row>
    <row r="372" spans="1:6" x14ac:dyDescent="0.25">
      <c r="A372" s="4"/>
      <c r="B372" s="3" t="s">
        <v>2</v>
      </c>
      <c r="C372" s="21">
        <v>20059.2</v>
      </c>
      <c r="D372" s="11">
        <v>8272.0106400000004</v>
      </c>
      <c r="E372" s="11"/>
      <c r="F372" s="11">
        <v>8272.0106400000004</v>
      </c>
    </row>
    <row r="373" spans="1:6" x14ac:dyDescent="0.25">
      <c r="A373" s="4"/>
      <c r="B373" s="3" t="s">
        <v>1</v>
      </c>
      <c r="C373" s="21">
        <v>0</v>
      </c>
      <c r="D373" s="11">
        <v>0</v>
      </c>
      <c r="E373" s="11"/>
      <c r="F373" s="11">
        <v>0</v>
      </c>
    </row>
    <row r="374" spans="1:6" x14ac:dyDescent="0.25">
      <c r="A374" s="7"/>
      <c r="B374" s="6" t="s">
        <v>127</v>
      </c>
      <c r="C374" s="5">
        <f>(+C375+C376)</f>
        <v>17682.900000000001</v>
      </c>
      <c r="D374" s="5">
        <f>(+D375+D376)</f>
        <v>7955.45165</v>
      </c>
      <c r="E374" s="5"/>
      <c r="F374" s="5">
        <f>(+F375+F376)</f>
        <v>6703.5204000000003</v>
      </c>
    </row>
    <row r="375" spans="1:6" x14ac:dyDescent="0.25">
      <c r="A375" s="4"/>
      <c r="B375" s="3" t="s">
        <v>2</v>
      </c>
      <c r="C375" s="2">
        <v>17682.900000000001</v>
      </c>
      <c r="D375" s="2">
        <v>7955.45165</v>
      </c>
      <c r="E375" s="2"/>
      <c r="F375" s="2">
        <v>6703.5204000000003</v>
      </c>
    </row>
    <row r="376" spans="1:6" x14ac:dyDescent="0.25">
      <c r="A376" s="4"/>
      <c r="B376" s="3" t="s">
        <v>1</v>
      </c>
      <c r="C376" s="2">
        <v>0</v>
      </c>
      <c r="D376" s="2">
        <v>0</v>
      </c>
      <c r="E376" s="2"/>
      <c r="F376" s="2">
        <v>0</v>
      </c>
    </row>
    <row r="377" spans="1:6" x14ac:dyDescent="0.25">
      <c r="A377" s="7"/>
      <c r="B377" s="6" t="s">
        <v>126</v>
      </c>
      <c r="C377" s="5">
        <f>(+C378+C379)</f>
        <v>54017.119109999992</v>
      </c>
      <c r="D377" s="5">
        <f>(+D378+D379)</f>
        <v>27581.894530000001</v>
      </c>
      <c r="E377" s="5"/>
      <c r="F377" s="5">
        <f>(+F378+F379)</f>
        <v>20334.13364</v>
      </c>
    </row>
    <row r="378" spans="1:6" x14ac:dyDescent="0.25">
      <c r="A378" s="4"/>
      <c r="B378" s="3" t="s">
        <v>2</v>
      </c>
      <c r="C378" s="20">
        <v>54017.119109999992</v>
      </c>
      <c r="D378" s="20">
        <v>27581.894530000001</v>
      </c>
      <c r="E378" s="19"/>
      <c r="F378" s="20">
        <v>20334.13364</v>
      </c>
    </row>
    <row r="379" spans="1:6" x14ac:dyDescent="0.25">
      <c r="A379" s="4"/>
      <c r="B379" s="3" t="s">
        <v>1</v>
      </c>
      <c r="C379" s="19">
        <v>0</v>
      </c>
      <c r="D379" s="19">
        <v>0</v>
      </c>
      <c r="E379" s="19"/>
      <c r="F379" s="19">
        <v>0</v>
      </c>
    </row>
    <row r="380" spans="1:6" x14ac:dyDescent="0.25">
      <c r="A380" s="7"/>
      <c r="B380" s="6" t="s">
        <v>125</v>
      </c>
      <c r="C380" s="5">
        <f>(+C381+C382)</f>
        <v>6914.1</v>
      </c>
      <c r="D380" s="5">
        <f>(+D381+D382)</f>
        <v>1217.3447099999998</v>
      </c>
      <c r="E380" s="5"/>
      <c r="F380" s="5">
        <f>(+F381+F382)</f>
        <v>1217.3447099999998</v>
      </c>
    </row>
    <row r="381" spans="1:6" x14ac:dyDescent="0.25">
      <c r="A381" s="4"/>
      <c r="B381" s="3" t="s">
        <v>2</v>
      </c>
      <c r="C381" s="2">
        <v>6914.1</v>
      </c>
      <c r="D381" s="2">
        <v>1217.3447099999998</v>
      </c>
      <c r="E381" s="2"/>
      <c r="F381" s="2">
        <v>1217.3447099999998</v>
      </c>
    </row>
    <row r="382" spans="1:6" x14ac:dyDescent="0.25">
      <c r="A382" s="4"/>
      <c r="B382" s="3" t="s">
        <v>1</v>
      </c>
      <c r="C382" s="2">
        <v>0</v>
      </c>
      <c r="D382" s="2">
        <v>0</v>
      </c>
      <c r="E382" s="2"/>
      <c r="F382" s="2">
        <v>0</v>
      </c>
    </row>
    <row r="383" spans="1:6" x14ac:dyDescent="0.25">
      <c r="A383" s="7"/>
      <c r="B383" s="6" t="s">
        <v>124</v>
      </c>
      <c r="C383" s="5">
        <f>(+C384+C385)</f>
        <v>2448.9</v>
      </c>
      <c r="D383" s="5">
        <f>(+D384+D385)</f>
        <v>1205.2380000000001</v>
      </c>
      <c r="E383" s="5"/>
      <c r="F383" s="5">
        <f>(+F384+F385)</f>
        <v>1205.2380000000001</v>
      </c>
    </row>
    <row r="384" spans="1:6" x14ac:dyDescent="0.25">
      <c r="A384" s="4"/>
      <c r="B384" s="3" t="s">
        <v>2</v>
      </c>
      <c r="C384" s="2">
        <v>2448.9</v>
      </c>
      <c r="D384" s="2">
        <v>1205.2380000000001</v>
      </c>
      <c r="E384" s="2"/>
      <c r="F384" s="2">
        <v>1205.2380000000001</v>
      </c>
    </row>
    <row r="385" spans="1:6" x14ac:dyDescent="0.25">
      <c r="A385" s="4"/>
      <c r="B385" s="3" t="s">
        <v>1</v>
      </c>
      <c r="C385" s="2">
        <v>0</v>
      </c>
      <c r="D385" s="2">
        <v>0</v>
      </c>
      <c r="E385" s="2"/>
      <c r="F385" s="2">
        <v>0</v>
      </c>
    </row>
    <row r="386" spans="1:6" x14ac:dyDescent="0.25">
      <c r="A386" s="7"/>
      <c r="B386" s="6" t="s">
        <v>123</v>
      </c>
      <c r="C386" s="5">
        <f>(+C387+C388)</f>
        <v>281202.7</v>
      </c>
      <c r="D386" s="5">
        <f>(+D387+D388)</f>
        <v>114526.99099999999</v>
      </c>
      <c r="E386" s="5"/>
      <c r="F386" s="5">
        <f>(+F387+F388)</f>
        <v>110719.476</v>
      </c>
    </row>
    <row r="387" spans="1:6" x14ac:dyDescent="0.25">
      <c r="A387" s="4"/>
      <c r="B387" s="3" t="s">
        <v>2</v>
      </c>
      <c r="C387" s="2">
        <v>281202.7</v>
      </c>
      <c r="D387" s="2">
        <v>114526.99099999999</v>
      </c>
      <c r="E387" s="2"/>
      <c r="F387" s="2">
        <v>110719.476</v>
      </c>
    </row>
    <row r="388" spans="1:6" x14ac:dyDescent="0.25">
      <c r="A388" s="4"/>
      <c r="B388" s="3" t="s">
        <v>1</v>
      </c>
      <c r="C388" s="2">
        <v>0</v>
      </c>
      <c r="D388" s="2">
        <v>0</v>
      </c>
      <c r="E388" s="2"/>
      <c r="F388" s="2">
        <v>0</v>
      </c>
    </row>
    <row r="389" spans="1:6" x14ac:dyDescent="0.25">
      <c r="A389" s="7"/>
      <c r="B389" s="6" t="s">
        <v>122</v>
      </c>
      <c r="C389" s="5">
        <f>(+C390+C391)</f>
        <v>227335.9</v>
      </c>
      <c r="D389" s="5">
        <f>(+D390+D391)</f>
        <v>90.186199999999999</v>
      </c>
      <c r="E389" s="5"/>
      <c r="F389" s="5">
        <f>(+F390+F391)</f>
        <v>90.186199999999999</v>
      </c>
    </row>
    <row r="390" spans="1:6" x14ac:dyDescent="0.25">
      <c r="A390" s="4"/>
      <c r="B390" s="3" t="s">
        <v>2</v>
      </c>
      <c r="C390" s="2">
        <v>227335.9</v>
      </c>
      <c r="D390" s="2">
        <v>90.186199999999999</v>
      </c>
      <c r="E390" s="2"/>
      <c r="F390" s="2">
        <v>90.186199999999999</v>
      </c>
    </row>
    <row r="391" spans="1:6" x14ac:dyDescent="0.25">
      <c r="A391" s="4"/>
      <c r="B391" s="3" t="s">
        <v>1</v>
      </c>
      <c r="C391" s="2">
        <v>0</v>
      </c>
      <c r="D391" s="2">
        <v>0</v>
      </c>
      <c r="E391" s="2"/>
      <c r="F391" s="2">
        <v>0</v>
      </c>
    </row>
    <row r="392" spans="1:6" x14ac:dyDescent="0.25">
      <c r="A392" s="7"/>
      <c r="B392" s="6" t="s">
        <v>121</v>
      </c>
      <c r="C392" s="5">
        <f>(+C393+C394)</f>
        <v>301965.2</v>
      </c>
      <c r="D392" s="5">
        <f>(+D393+D394)</f>
        <v>156797.42927000002</v>
      </c>
      <c r="E392" s="5"/>
      <c r="F392" s="5">
        <f>(+F393+F394)</f>
        <v>156797.42927000002</v>
      </c>
    </row>
    <row r="393" spans="1:6" x14ac:dyDescent="0.25">
      <c r="A393" s="4"/>
      <c r="B393" s="3" t="s">
        <v>2</v>
      </c>
      <c r="C393" s="2">
        <v>301965.2</v>
      </c>
      <c r="D393" s="2">
        <v>156797.42927000002</v>
      </c>
      <c r="E393" s="2"/>
      <c r="F393" s="2">
        <v>156797.42927000002</v>
      </c>
    </row>
    <row r="394" spans="1:6" x14ac:dyDescent="0.25">
      <c r="A394" s="4"/>
      <c r="B394" s="3" t="s">
        <v>1</v>
      </c>
      <c r="C394" s="2">
        <v>0</v>
      </c>
      <c r="D394" s="2">
        <v>0</v>
      </c>
      <c r="E394" s="2"/>
      <c r="F394" s="2">
        <v>0</v>
      </c>
    </row>
    <row r="395" spans="1:6" x14ac:dyDescent="0.25">
      <c r="A395" s="7"/>
      <c r="B395" s="6" t="s">
        <v>120</v>
      </c>
      <c r="C395" s="5">
        <f>(+C396+C397)</f>
        <v>39237</v>
      </c>
      <c r="D395" s="5">
        <f>(+D396+D397)</f>
        <v>20422.835999999999</v>
      </c>
      <c r="E395" s="5"/>
      <c r="F395" s="5">
        <f>(+F396+F397)</f>
        <v>20504.554</v>
      </c>
    </row>
    <row r="396" spans="1:6" x14ac:dyDescent="0.25">
      <c r="A396" s="4"/>
      <c r="B396" s="3" t="s">
        <v>2</v>
      </c>
      <c r="C396" s="2">
        <v>39237</v>
      </c>
      <c r="D396" s="2">
        <v>20422.835999999999</v>
      </c>
      <c r="E396" s="2"/>
      <c r="F396" s="2">
        <v>20504.554</v>
      </c>
    </row>
    <row r="397" spans="1:6" x14ac:dyDescent="0.25">
      <c r="A397" s="4"/>
      <c r="B397" s="3" t="s">
        <v>1</v>
      </c>
      <c r="C397" s="2">
        <v>0</v>
      </c>
      <c r="D397" s="2">
        <v>0</v>
      </c>
      <c r="E397" s="2"/>
      <c r="F397" s="2">
        <v>0</v>
      </c>
    </row>
    <row r="398" spans="1:6" x14ac:dyDescent="0.25">
      <c r="A398" s="7"/>
      <c r="B398" s="6" t="s">
        <v>119</v>
      </c>
      <c r="C398" s="5">
        <f>(+C399+C400)</f>
        <v>88662.1</v>
      </c>
      <c r="D398" s="5">
        <f>(+D399+D400)</f>
        <v>29816</v>
      </c>
      <c r="E398" s="5"/>
      <c r="F398" s="5">
        <f>(+F399+F400)</f>
        <v>29816</v>
      </c>
    </row>
    <row r="399" spans="1:6" x14ac:dyDescent="0.25">
      <c r="A399" s="4"/>
      <c r="B399" s="3" t="s">
        <v>2</v>
      </c>
      <c r="C399" s="2">
        <v>88662.1</v>
      </c>
      <c r="D399" s="2">
        <v>29816</v>
      </c>
      <c r="E399" s="2"/>
      <c r="F399" s="2">
        <v>29816</v>
      </c>
    </row>
    <row r="400" spans="1:6" x14ac:dyDescent="0.25">
      <c r="A400" s="4"/>
      <c r="B400" s="3" t="s">
        <v>1</v>
      </c>
      <c r="C400" s="2">
        <v>0</v>
      </c>
      <c r="D400" s="2">
        <v>0</v>
      </c>
      <c r="E400" s="2"/>
      <c r="F400" s="2">
        <v>0</v>
      </c>
    </row>
    <row r="401" spans="1:6" x14ac:dyDescent="0.25">
      <c r="A401" s="10" t="s">
        <v>118</v>
      </c>
      <c r="B401" s="13"/>
      <c r="C401" s="12">
        <f>(+C402)</f>
        <v>2279571</v>
      </c>
      <c r="D401" s="12">
        <f>(+D402)</f>
        <v>1396555.5101999999</v>
      </c>
      <c r="E401" s="12"/>
      <c r="F401" s="12">
        <f>(+F402)</f>
        <v>1396555.5101999999</v>
      </c>
    </row>
    <row r="402" spans="1:6" x14ac:dyDescent="0.25">
      <c r="A402" s="18"/>
      <c r="B402" s="6" t="s">
        <v>3</v>
      </c>
      <c r="C402" s="5">
        <f>(+C403+C404)</f>
        <v>2279571</v>
      </c>
      <c r="D402" s="5">
        <f>(+D403+D404)</f>
        <v>1396555.5101999999</v>
      </c>
      <c r="E402" s="5"/>
      <c r="F402" s="5">
        <f>(+F403+F404)</f>
        <v>1396555.5101999999</v>
      </c>
    </row>
    <row r="403" spans="1:6" x14ac:dyDescent="0.25">
      <c r="A403" s="4"/>
      <c r="B403" s="3" t="s">
        <v>2</v>
      </c>
      <c r="C403" s="2">
        <v>3427.5</v>
      </c>
      <c r="D403" s="2">
        <v>1399.7305100000001</v>
      </c>
      <c r="E403" s="2"/>
      <c r="F403" s="2">
        <v>1399.7305100000001</v>
      </c>
    </row>
    <row r="404" spans="1:6" x14ac:dyDescent="0.25">
      <c r="A404" s="4"/>
      <c r="B404" s="3" t="s">
        <v>1</v>
      </c>
      <c r="C404" s="2">
        <v>2276143.5</v>
      </c>
      <c r="D404" s="2">
        <v>1395155.77969</v>
      </c>
      <c r="E404" s="2"/>
      <c r="F404" s="2">
        <v>1395155.77969</v>
      </c>
    </row>
    <row r="405" spans="1:6" x14ac:dyDescent="0.25">
      <c r="A405" s="10" t="s">
        <v>117</v>
      </c>
      <c r="B405" s="13"/>
      <c r="C405" s="12">
        <f>(+C406+C409+C412)</f>
        <v>1246102.7484999998</v>
      </c>
      <c r="D405" s="12">
        <f>(+D406+D409+D412)</f>
        <v>648586.96502000024</v>
      </c>
      <c r="E405" s="12"/>
      <c r="F405" s="12">
        <f>(+F406+F409+F412)</f>
        <v>624184.07054000022</v>
      </c>
    </row>
    <row r="406" spans="1:6" x14ac:dyDescent="0.25">
      <c r="A406" s="7"/>
      <c r="B406" s="6" t="s">
        <v>3</v>
      </c>
      <c r="C406" s="5">
        <f>(+C407+C408)</f>
        <v>248978.15752999997</v>
      </c>
      <c r="D406" s="5">
        <f>(+D407+D408)</f>
        <v>198758.01104000001</v>
      </c>
      <c r="E406" s="5"/>
      <c r="F406" s="5">
        <f>(+F407+F408)</f>
        <v>174403.08272000001</v>
      </c>
    </row>
    <row r="407" spans="1:6" x14ac:dyDescent="0.25">
      <c r="A407" s="4"/>
      <c r="B407" s="3" t="s">
        <v>2</v>
      </c>
      <c r="C407" s="2">
        <v>248978.15752999997</v>
      </c>
      <c r="D407" s="2">
        <v>198758.01104000001</v>
      </c>
      <c r="E407" s="2"/>
      <c r="F407" s="2">
        <v>174403.08272000001</v>
      </c>
    </row>
    <row r="408" spans="1:6" x14ac:dyDescent="0.25">
      <c r="A408" s="4"/>
      <c r="B408" s="3" t="s">
        <v>1</v>
      </c>
      <c r="C408" s="2">
        <v>0</v>
      </c>
      <c r="D408" s="2">
        <v>0</v>
      </c>
      <c r="E408" s="2"/>
      <c r="F408" s="2">
        <v>0</v>
      </c>
    </row>
    <row r="409" spans="1:6" x14ac:dyDescent="0.25">
      <c r="A409" s="7"/>
      <c r="B409" s="6" t="s">
        <v>116</v>
      </c>
      <c r="C409" s="5">
        <f>(+C410+C411)</f>
        <v>2945.779</v>
      </c>
      <c r="D409" s="5">
        <f>(+D410+D411)</f>
        <v>954.85385000000008</v>
      </c>
      <c r="E409" s="5"/>
      <c r="F409" s="5">
        <f>(+F410+F411)</f>
        <v>906.88769000000002</v>
      </c>
    </row>
    <row r="410" spans="1:6" x14ac:dyDescent="0.25">
      <c r="A410" s="4"/>
      <c r="B410" s="3" t="s">
        <v>2</v>
      </c>
      <c r="C410" s="2">
        <v>2945.779</v>
      </c>
      <c r="D410" s="2">
        <v>954.85385000000008</v>
      </c>
      <c r="E410" s="2"/>
      <c r="F410" s="2">
        <v>906.88769000000002</v>
      </c>
    </row>
    <row r="411" spans="1:6" x14ac:dyDescent="0.25">
      <c r="A411" s="4"/>
      <c r="B411" s="3" t="s">
        <v>1</v>
      </c>
      <c r="C411" s="2">
        <v>0</v>
      </c>
      <c r="D411" s="2">
        <v>0</v>
      </c>
      <c r="E411" s="2"/>
      <c r="F411" s="2">
        <v>0</v>
      </c>
    </row>
    <row r="412" spans="1:6" x14ac:dyDescent="0.25">
      <c r="A412" s="7"/>
      <c r="B412" s="6" t="s">
        <v>115</v>
      </c>
      <c r="C412" s="5">
        <f>(+C413+C414)</f>
        <v>994178.81196999981</v>
      </c>
      <c r="D412" s="5">
        <f>(+D413+D414)</f>
        <v>448874.10013000015</v>
      </c>
      <c r="E412" s="5"/>
      <c r="F412" s="5">
        <f>(+F413+F414)</f>
        <v>448874.10013000015</v>
      </c>
    </row>
    <row r="413" spans="1:6" x14ac:dyDescent="0.25">
      <c r="A413" s="4"/>
      <c r="B413" s="3" t="s">
        <v>2</v>
      </c>
      <c r="C413" s="2">
        <v>994178.81196999981</v>
      </c>
      <c r="D413" s="2">
        <v>448874.10013000015</v>
      </c>
      <c r="E413" s="2"/>
      <c r="F413" s="2">
        <v>448874.10013000015</v>
      </c>
    </row>
    <row r="414" spans="1:6" x14ac:dyDescent="0.25">
      <c r="A414" s="4"/>
      <c r="B414" s="3" t="s">
        <v>1</v>
      </c>
      <c r="C414" s="2">
        <v>0</v>
      </c>
      <c r="D414" s="2">
        <v>0</v>
      </c>
      <c r="E414" s="2"/>
      <c r="F414" s="2">
        <v>0</v>
      </c>
    </row>
    <row r="415" spans="1:6" x14ac:dyDescent="0.25">
      <c r="A415" s="10" t="s">
        <v>114</v>
      </c>
      <c r="B415" s="13"/>
      <c r="C415" s="12">
        <f>+C416+C419+C422+C425</f>
        <v>346917.59503000003</v>
      </c>
      <c r="D415" s="12">
        <f t="shared" ref="D415:F415" si="3">+D416+D419+D422+D425</f>
        <v>175879.79438999997</v>
      </c>
      <c r="E415" s="12"/>
      <c r="F415" s="12">
        <f t="shared" si="3"/>
        <v>140922.94957</v>
      </c>
    </row>
    <row r="416" spans="1:6" x14ac:dyDescent="0.25">
      <c r="A416" s="7"/>
      <c r="B416" s="6" t="s">
        <v>257</v>
      </c>
      <c r="C416" s="5">
        <f>(+C417+C418)</f>
        <v>122172.9</v>
      </c>
      <c r="D416" s="5">
        <f>(+D417+D418)</f>
        <v>65226.631629999996</v>
      </c>
      <c r="E416" s="5"/>
      <c r="F416" s="5">
        <f>(+F417+F418)</f>
        <v>65226.631629999996</v>
      </c>
    </row>
    <row r="417" spans="1:6" x14ac:dyDescent="0.25">
      <c r="A417" s="4"/>
      <c r="B417" s="3" t="s">
        <v>2</v>
      </c>
      <c r="C417" s="11">
        <v>122172.9</v>
      </c>
      <c r="D417" s="11">
        <v>65226.631629999996</v>
      </c>
      <c r="E417" s="11"/>
      <c r="F417" s="11">
        <v>65226.631629999996</v>
      </c>
    </row>
    <row r="418" spans="1:6" x14ac:dyDescent="0.25">
      <c r="A418" s="4"/>
      <c r="B418" s="3" t="s">
        <v>1</v>
      </c>
      <c r="C418" s="2">
        <v>0</v>
      </c>
      <c r="D418" s="2">
        <v>0</v>
      </c>
      <c r="E418" s="2"/>
      <c r="F418" s="2">
        <v>0</v>
      </c>
    </row>
    <row r="419" spans="1:6" x14ac:dyDescent="0.25">
      <c r="A419" s="7"/>
      <c r="B419" s="6" t="s">
        <v>113</v>
      </c>
      <c r="C419" s="5">
        <f>(+C420+C421)</f>
        <v>114263.02129999999</v>
      </c>
      <c r="D419" s="5">
        <f>(+D420+D421)</f>
        <v>49650.899579999998</v>
      </c>
      <c r="E419" s="5"/>
      <c r="F419" s="5">
        <f>(+F420+F421)</f>
        <v>26949.29679</v>
      </c>
    </row>
    <row r="420" spans="1:6" x14ac:dyDescent="0.25">
      <c r="A420" s="4"/>
      <c r="B420" s="3" t="s">
        <v>2</v>
      </c>
      <c r="C420" s="11">
        <v>114263.02129999999</v>
      </c>
      <c r="D420" s="11">
        <v>49650.899579999998</v>
      </c>
      <c r="E420" s="11"/>
      <c r="F420" s="11">
        <v>26949.29679</v>
      </c>
    </row>
    <row r="421" spans="1:6" x14ac:dyDescent="0.25">
      <c r="A421" s="4"/>
      <c r="B421" s="3" t="s">
        <v>1</v>
      </c>
      <c r="C421" s="2">
        <v>0</v>
      </c>
      <c r="D421" s="2">
        <v>0</v>
      </c>
      <c r="E421" s="2"/>
      <c r="F421" s="2">
        <v>0</v>
      </c>
    </row>
    <row r="422" spans="1:6" x14ac:dyDescent="0.25">
      <c r="A422" s="7"/>
      <c r="B422" s="6" t="s">
        <v>112</v>
      </c>
      <c r="C422" s="5">
        <f>(+C423+C424)</f>
        <v>92784.6</v>
      </c>
      <c r="D422" s="5">
        <f>(+D423+D424)</f>
        <v>51599.614999999998</v>
      </c>
      <c r="E422" s="5"/>
      <c r="F422" s="5">
        <f>(+F423+F424)</f>
        <v>41120.716999999997</v>
      </c>
    </row>
    <row r="423" spans="1:6" x14ac:dyDescent="0.25">
      <c r="A423" s="4"/>
      <c r="B423" s="3" t="s">
        <v>2</v>
      </c>
      <c r="C423" s="11">
        <v>92784.6</v>
      </c>
      <c r="D423" s="11">
        <v>51599.614999999998</v>
      </c>
      <c r="E423" s="11"/>
      <c r="F423" s="11">
        <v>41120.716999999997</v>
      </c>
    </row>
    <row r="424" spans="1:6" x14ac:dyDescent="0.25">
      <c r="A424" s="4"/>
      <c r="B424" s="3" t="s">
        <v>1</v>
      </c>
      <c r="C424" s="2">
        <v>0</v>
      </c>
      <c r="D424" s="2">
        <v>0</v>
      </c>
      <c r="E424" s="2"/>
      <c r="F424" s="2">
        <v>0</v>
      </c>
    </row>
    <row r="425" spans="1:6" x14ac:dyDescent="0.25">
      <c r="A425" s="7"/>
      <c r="B425" s="6" t="s">
        <v>111</v>
      </c>
      <c r="C425" s="5">
        <f>(+C426+C427)</f>
        <v>17697.07373</v>
      </c>
      <c r="D425" s="5">
        <f>(+D426+D427)</f>
        <v>9402.6481800000001</v>
      </c>
      <c r="E425" s="5"/>
      <c r="F425" s="5">
        <f>(+F426+F427)</f>
        <v>7626.3041499999999</v>
      </c>
    </row>
    <row r="426" spans="1:6" x14ac:dyDescent="0.25">
      <c r="A426" s="4"/>
      <c r="B426" s="3" t="s">
        <v>2</v>
      </c>
      <c r="C426" s="11">
        <v>17697.07373</v>
      </c>
      <c r="D426" s="11">
        <v>9402.6481800000001</v>
      </c>
      <c r="E426" s="11"/>
      <c r="F426" s="11">
        <v>7626.3041499999999</v>
      </c>
    </row>
    <row r="427" spans="1:6" x14ac:dyDescent="0.25">
      <c r="A427" s="4"/>
      <c r="B427" s="3" t="s">
        <v>1</v>
      </c>
      <c r="C427" s="2">
        <v>0</v>
      </c>
      <c r="D427" s="2">
        <v>0</v>
      </c>
      <c r="E427" s="2"/>
      <c r="F427" s="2">
        <v>0</v>
      </c>
    </row>
    <row r="428" spans="1:6" x14ac:dyDescent="0.25">
      <c r="A428" s="10" t="s">
        <v>110</v>
      </c>
      <c r="B428" s="13"/>
      <c r="C428" s="12">
        <f>(+C429+C432+C435+C438+C441+C444+C447+C450)</f>
        <v>12980504.199789999</v>
      </c>
      <c r="D428" s="12">
        <f>(+D429+D432+D435+D438+D441+D444+D447+D450)</f>
        <v>5888776.0664499998</v>
      </c>
      <c r="E428" s="12"/>
      <c r="F428" s="12">
        <f>(+F429+F432+F435+F438+F441+F444+F447+F450)</f>
        <v>4402876.98233</v>
      </c>
    </row>
    <row r="429" spans="1:6" x14ac:dyDescent="0.25">
      <c r="A429" s="7"/>
      <c r="B429" s="6" t="s">
        <v>3</v>
      </c>
      <c r="C429" s="5">
        <f>(+C430+C431)</f>
        <v>309514.90099999995</v>
      </c>
      <c r="D429" s="5">
        <f>(+D430+D431)</f>
        <v>357738.10053</v>
      </c>
      <c r="E429" s="5"/>
      <c r="F429" s="5">
        <f>(+F430+F431)</f>
        <v>285163.30952999997</v>
      </c>
    </row>
    <row r="430" spans="1:6" x14ac:dyDescent="0.25">
      <c r="A430" s="4"/>
      <c r="B430" s="3" t="s">
        <v>2</v>
      </c>
      <c r="C430" s="17">
        <v>160037.11199999999</v>
      </c>
      <c r="D430" s="17">
        <v>254855.628</v>
      </c>
      <c r="E430" s="17"/>
      <c r="F430" s="17">
        <v>182280.837</v>
      </c>
    </row>
    <row r="431" spans="1:6" x14ac:dyDescent="0.25">
      <c r="A431" s="4"/>
      <c r="B431" s="3" t="s">
        <v>1</v>
      </c>
      <c r="C431" s="17">
        <v>149477.78899999999</v>
      </c>
      <c r="D431" s="17">
        <v>102882.47253</v>
      </c>
      <c r="E431" s="17"/>
      <c r="F431" s="17">
        <v>102882.47253</v>
      </c>
    </row>
    <row r="432" spans="1:6" x14ac:dyDescent="0.25">
      <c r="A432" s="7"/>
      <c r="B432" s="6" t="s">
        <v>109</v>
      </c>
      <c r="C432" s="5">
        <f>(+C433+C434)</f>
        <v>11919812.28279</v>
      </c>
      <c r="D432" s="5">
        <f>(+D433+D434)</f>
        <v>5377195.2719999999</v>
      </c>
      <c r="E432" s="5"/>
      <c r="F432" s="5">
        <f>(+F433+F434)</f>
        <v>3983766.2579999994</v>
      </c>
    </row>
    <row r="433" spans="1:6" x14ac:dyDescent="0.25">
      <c r="A433" s="4"/>
      <c r="B433" s="3" t="s">
        <v>2</v>
      </c>
      <c r="C433" s="17">
        <v>3175678.3829999999</v>
      </c>
      <c r="D433" s="17">
        <v>1493125.409</v>
      </c>
      <c r="E433" s="17"/>
      <c r="F433" s="17">
        <v>1313231.9069999999</v>
      </c>
    </row>
    <row r="434" spans="1:6" x14ac:dyDescent="0.25">
      <c r="A434" s="4"/>
      <c r="B434" s="3" t="s">
        <v>1</v>
      </c>
      <c r="C434" s="17">
        <v>8744133.8997900002</v>
      </c>
      <c r="D434" s="17">
        <v>3884069.8629999999</v>
      </c>
      <c r="E434" s="17"/>
      <c r="F434" s="17">
        <v>2670534.3509999998</v>
      </c>
    </row>
    <row r="435" spans="1:6" x14ac:dyDescent="0.25">
      <c r="A435" s="7"/>
      <c r="B435" s="6" t="s">
        <v>108</v>
      </c>
      <c r="C435" s="5">
        <f>(+C436+C437)</f>
        <v>48728.1</v>
      </c>
      <c r="D435" s="5">
        <f>(+D436+D437)</f>
        <v>13117.679</v>
      </c>
      <c r="E435" s="5"/>
      <c r="F435" s="5">
        <f>(+F436+F437)</f>
        <v>3021.23837</v>
      </c>
    </row>
    <row r="436" spans="1:6" x14ac:dyDescent="0.25">
      <c r="A436" s="4"/>
      <c r="B436" s="3" t="s">
        <v>2</v>
      </c>
      <c r="C436" s="16">
        <v>48728.1</v>
      </c>
      <c r="D436" s="16">
        <v>13117.679</v>
      </c>
      <c r="E436" s="16"/>
      <c r="F436" s="16">
        <v>3021.23837</v>
      </c>
    </row>
    <row r="437" spans="1:6" x14ac:dyDescent="0.25">
      <c r="A437" s="4"/>
      <c r="B437" s="3" t="s">
        <v>1</v>
      </c>
      <c r="C437" s="16">
        <v>0</v>
      </c>
      <c r="D437" s="16">
        <v>0</v>
      </c>
      <c r="E437" s="16"/>
      <c r="F437" s="16">
        <v>0</v>
      </c>
    </row>
    <row r="438" spans="1:6" x14ac:dyDescent="0.25">
      <c r="A438" s="7"/>
      <c r="B438" s="6" t="s">
        <v>107</v>
      </c>
      <c r="C438" s="5">
        <f>(+C439+C440)</f>
        <v>150734.88699999999</v>
      </c>
      <c r="D438" s="5">
        <f>(+D439+D440)</f>
        <v>52099.695</v>
      </c>
      <c r="E438" s="5"/>
      <c r="F438" s="5">
        <f>(+F439+F440)</f>
        <v>52012.927000000003</v>
      </c>
    </row>
    <row r="439" spans="1:6" x14ac:dyDescent="0.25">
      <c r="A439" s="4"/>
      <c r="B439" s="3" t="s">
        <v>2</v>
      </c>
      <c r="C439" s="16">
        <v>150734.88699999999</v>
      </c>
      <c r="D439" s="16">
        <v>52099.695</v>
      </c>
      <c r="E439" s="16"/>
      <c r="F439" s="16">
        <v>52012.927000000003</v>
      </c>
    </row>
    <row r="440" spans="1:6" x14ac:dyDescent="0.25">
      <c r="A440" s="4"/>
      <c r="B440" s="3" t="s">
        <v>1</v>
      </c>
      <c r="C440" s="16">
        <v>0</v>
      </c>
      <c r="D440" s="16">
        <v>0</v>
      </c>
      <c r="E440" s="16"/>
      <c r="F440" s="16">
        <v>0</v>
      </c>
    </row>
    <row r="441" spans="1:6" x14ac:dyDescent="0.25">
      <c r="A441" s="7"/>
      <c r="B441" s="6" t="s">
        <v>106</v>
      </c>
      <c r="C441" s="5">
        <f>(+C442+C443)</f>
        <v>38882.180999999997</v>
      </c>
      <c r="D441" s="5">
        <f>(+D442+D443)</f>
        <v>9226.1790000000001</v>
      </c>
      <c r="E441" s="5"/>
      <c r="F441" s="5">
        <f>(+F442+F443)</f>
        <v>9226.1790000000001</v>
      </c>
    </row>
    <row r="442" spans="1:6" x14ac:dyDescent="0.25">
      <c r="A442" s="4"/>
      <c r="B442" s="3" t="s">
        <v>2</v>
      </c>
      <c r="C442" s="16">
        <v>38882.180999999997</v>
      </c>
      <c r="D442" s="16">
        <v>9226.1790000000001</v>
      </c>
      <c r="E442" s="16"/>
      <c r="F442" s="16">
        <v>9226.1790000000001</v>
      </c>
    </row>
    <row r="443" spans="1:6" x14ac:dyDescent="0.25">
      <c r="A443" s="4"/>
      <c r="B443" s="3" t="s">
        <v>1</v>
      </c>
      <c r="C443" s="16">
        <v>0</v>
      </c>
      <c r="D443" s="16">
        <v>0</v>
      </c>
      <c r="E443" s="16"/>
      <c r="F443" s="16">
        <v>0</v>
      </c>
    </row>
    <row r="444" spans="1:6" x14ac:dyDescent="0.25">
      <c r="A444" s="7"/>
      <c r="B444" s="6" t="s">
        <v>105</v>
      </c>
      <c r="C444" s="5">
        <f>(+C445+C446)</f>
        <v>415570.7</v>
      </c>
      <c r="D444" s="5">
        <f>(+D445+D446)</f>
        <v>71232.817920000016</v>
      </c>
      <c r="E444" s="5"/>
      <c r="F444" s="5">
        <f>(+F445+F446)</f>
        <v>61520.74743000001</v>
      </c>
    </row>
    <row r="445" spans="1:6" x14ac:dyDescent="0.25">
      <c r="A445" s="4"/>
      <c r="B445" s="3" t="s">
        <v>2</v>
      </c>
      <c r="C445" s="16">
        <v>403670.3</v>
      </c>
      <c r="D445" s="16">
        <v>66132.453920000014</v>
      </c>
      <c r="E445" s="16"/>
      <c r="F445" s="16">
        <v>61520.74743000001</v>
      </c>
    </row>
    <row r="446" spans="1:6" x14ac:dyDescent="0.25">
      <c r="A446" s="4"/>
      <c r="B446" s="3" t="s">
        <v>1</v>
      </c>
      <c r="C446" s="16">
        <v>11900.4</v>
      </c>
      <c r="D446" s="16">
        <v>5100.3639999999996</v>
      </c>
      <c r="E446" s="16"/>
      <c r="F446" s="16">
        <v>0</v>
      </c>
    </row>
    <row r="447" spans="1:6" x14ac:dyDescent="0.25">
      <c r="A447" s="7"/>
      <c r="B447" s="6" t="s">
        <v>104</v>
      </c>
      <c r="C447" s="5">
        <f>(+C448+C449)</f>
        <v>10689.1</v>
      </c>
      <c r="D447" s="5">
        <f>(+D448+D449)</f>
        <v>3097.5749999999998</v>
      </c>
      <c r="E447" s="5"/>
      <c r="F447" s="5">
        <f>(+F448+F449)</f>
        <v>3097.5749999999998</v>
      </c>
    </row>
    <row r="448" spans="1:6" x14ac:dyDescent="0.25">
      <c r="A448" s="4"/>
      <c r="B448" s="3" t="s">
        <v>2</v>
      </c>
      <c r="C448" s="16">
        <v>10689.1</v>
      </c>
      <c r="D448" s="16">
        <v>3097.5749999999998</v>
      </c>
      <c r="E448" s="16"/>
      <c r="F448" s="16">
        <v>3097.5749999999998</v>
      </c>
    </row>
    <row r="449" spans="1:6" x14ac:dyDescent="0.25">
      <c r="A449" s="4"/>
      <c r="B449" s="3" t="s">
        <v>1</v>
      </c>
      <c r="C449" s="16">
        <v>0</v>
      </c>
      <c r="D449" s="16">
        <v>0</v>
      </c>
      <c r="E449" s="16"/>
      <c r="F449" s="16">
        <v>0</v>
      </c>
    </row>
    <row r="450" spans="1:6" x14ac:dyDescent="0.25">
      <c r="A450" s="7"/>
      <c r="B450" s="6" t="s">
        <v>103</v>
      </c>
      <c r="C450" s="5">
        <f>(+C451+C452)</f>
        <v>86572.047999999995</v>
      </c>
      <c r="D450" s="5">
        <f>(+D451+D452)</f>
        <v>5068.7479999999996</v>
      </c>
      <c r="E450" s="5"/>
      <c r="F450" s="5">
        <f>(+F451+F452)</f>
        <v>5068.7479999999996</v>
      </c>
    </row>
    <row r="451" spans="1:6" x14ac:dyDescent="0.25">
      <c r="A451" s="4"/>
      <c r="B451" s="3" t="s">
        <v>2</v>
      </c>
      <c r="C451" s="16">
        <v>86572.047999999995</v>
      </c>
      <c r="D451" s="16">
        <v>5068.7479999999996</v>
      </c>
      <c r="E451" s="16"/>
      <c r="F451" s="16">
        <v>5068.7479999999996</v>
      </c>
    </row>
    <row r="452" spans="1:6" x14ac:dyDescent="0.25">
      <c r="A452" s="4"/>
      <c r="B452" s="3" t="s">
        <v>1</v>
      </c>
      <c r="C452" s="16">
        <v>0</v>
      </c>
      <c r="D452" s="16">
        <v>0</v>
      </c>
      <c r="E452" s="16"/>
      <c r="F452" s="16">
        <v>0</v>
      </c>
    </row>
    <row r="453" spans="1:6" x14ac:dyDescent="0.25">
      <c r="A453" s="10" t="s">
        <v>102</v>
      </c>
      <c r="B453" s="13"/>
      <c r="C453" s="12">
        <f>(+C454+C457)</f>
        <v>1637030.8030200002</v>
      </c>
      <c r="D453" s="12">
        <f>(+D454+D457)</f>
        <v>753213.56713999982</v>
      </c>
      <c r="E453" s="12"/>
      <c r="F453" s="12">
        <f>(+F454+F457)</f>
        <v>653545.36793999991</v>
      </c>
    </row>
    <row r="454" spans="1:6" x14ac:dyDescent="0.25">
      <c r="A454" s="7"/>
      <c r="B454" s="6" t="s">
        <v>3</v>
      </c>
      <c r="C454" s="5">
        <f>(+C455+C456)</f>
        <v>1627803.6734100003</v>
      </c>
      <c r="D454" s="5">
        <f>(+D455+D456)</f>
        <v>749908.37104999984</v>
      </c>
      <c r="E454" s="5"/>
      <c r="F454" s="5">
        <f>(+F455+F456)</f>
        <v>650411.17949999985</v>
      </c>
    </row>
    <row r="455" spans="1:6" x14ac:dyDescent="0.25">
      <c r="A455" s="4"/>
      <c r="B455" s="3" t="s">
        <v>2</v>
      </c>
      <c r="C455" s="2">
        <v>1561042.6208400002</v>
      </c>
      <c r="D455" s="2">
        <v>722253.8844499999</v>
      </c>
      <c r="E455" s="2"/>
      <c r="F455" s="2">
        <v>622756.69289999991</v>
      </c>
    </row>
    <row r="456" spans="1:6" x14ac:dyDescent="0.25">
      <c r="A456" s="4"/>
      <c r="B456" s="3" t="s">
        <v>1</v>
      </c>
      <c r="C456" s="2">
        <v>66761.05257</v>
      </c>
      <c r="D456" s="2">
        <v>27654.486599999997</v>
      </c>
      <c r="E456" s="2"/>
      <c r="F456" s="2">
        <v>27654.486599999997</v>
      </c>
    </row>
    <row r="457" spans="1:6" x14ac:dyDescent="0.25">
      <c r="A457" s="7"/>
      <c r="B457" s="6" t="s">
        <v>101</v>
      </c>
      <c r="C457" s="5">
        <f>(+C458+C459)</f>
        <v>9227.12961</v>
      </c>
      <c r="D457" s="5">
        <f>(+D458+D459)</f>
        <v>3305.1960899999999</v>
      </c>
      <c r="E457" s="5"/>
      <c r="F457" s="5">
        <f>(+F458+F459)</f>
        <v>3134.1884399999999</v>
      </c>
    </row>
    <row r="458" spans="1:6" x14ac:dyDescent="0.25">
      <c r="A458" s="4"/>
      <c r="B458" s="3" t="s">
        <v>2</v>
      </c>
      <c r="C458" s="2">
        <v>9227.12961</v>
      </c>
      <c r="D458" s="2">
        <v>3305.1960899999999</v>
      </c>
      <c r="E458" s="2"/>
      <c r="F458" s="2">
        <v>3134.1884399999999</v>
      </c>
    </row>
    <row r="459" spans="1:6" x14ac:dyDescent="0.25">
      <c r="A459" s="4"/>
      <c r="B459" s="3" t="s">
        <v>1</v>
      </c>
      <c r="C459" s="2">
        <v>0</v>
      </c>
      <c r="D459" s="2">
        <v>0</v>
      </c>
      <c r="E459" s="2"/>
      <c r="F459" s="2">
        <v>0</v>
      </c>
    </row>
    <row r="460" spans="1:6" x14ac:dyDescent="0.25">
      <c r="A460" s="10" t="s">
        <v>100</v>
      </c>
      <c r="B460" s="13"/>
      <c r="C460" s="12">
        <f>(+C461+C464+C467+C470+C473+C476+C479+C482+C485)</f>
        <v>2117126.5</v>
      </c>
      <c r="D460" s="12">
        <f>(+D461+D464+D467+D470+D473+D476+D479+D482+D485)</f>
        <v>584847.0554500001</v>
      </c>
      <c r="E460" s="12"/>
      <c r="F460" s="12">
        <f>(+F461+F464+F467+F470+F473+F476+F479+F482+F485)</f>
        <v>489568.720567832</v>
      </c>
    </row>
    <row r="461" spans="1:6" x14ac:dyDescent="0.25">
      <c r="A461" s="7"/>
      <c r="B461" s="6" t="s">
        <v>3</v>
      </c>
      <c r="C461" s="5">
        <f>(+C462+C463)</f>
        <v>66650.8</v>
      </c>
      <c r="D461" s="5">
        <f>(+D462+D463)</f>
        <v>33365.480210000002</v>
      </c>
      <c r="E461" s="5"/>
      <c r="F461" s="5">
        <f>(+F462+F463)</f>
        <v>26023.199959999998</v>
      </c>
    </row>
    <row r="462" spans="1:6" x14ac:dyDescent="0.25">
      <c r="A462" s="4"/>
      <c r="B462" s="3" t="s">
        <v>2</v>
      </c>
      <c r="C462" s="2">
        <v>66650.8</v>
      </c>
      <c r="D462" s="2">
        <v>33365.480210000002</v>
      </c>
      <c r="E462" s="2"/>
      <c r="F462" s="2">
        <v>26023.199959999998</v>
      </c>
    </row>
    <row r="463" spans="1:6" x14ac:dyDescent="0.25">
      <c r="A463" s="4"/>
      <c r="B463" s="3" t="s">
        <v>1</v>
      </c>
      <c r="C463" s="2">
        <v>0</v>
      </c>
      <c r="D463" s="2">
        <v>0</v>
      </c>
      <c r="E463" s="2"/>
      <c r="F463" s="2">
        <v>0</v>
      </c>
    </row>
    <row r="464" spans="1:6" x14ac:dyDescent="0.25">
      <c r="A464" s="7"/>
      <c r="B464" s="6" t="s">
        <v>99</v>
      </c>
      <c r="C464" s="5">
        <f>(+C465+C466)</f>
        <v>15638</v>
      </c>
      <c r="D464" s="5">
        <f>(+D465+D466)</f>
        <v>7067.1369999999997</v>
      </c>
      <c r="E464" s="5"/>
      <c r="F464" s="5">
        <f>(+F465+F466)</f>
        <v>6350.107</v>
      </c>
    </row>
    <row r="465" spans="1:6" x14ac:dyDescent="0.25">
      <c r="A465" s="4"/>
      <c r="B465" s="3" t="s">
        <v>2</v>
      </c>
      <c r="C465" s="17">
        <v>15638</v>
      </c>
      <c r="D465" s="2">
        <v>7067.1369999999997</v>
      </c>
      <c r="E465" s="2"/>
      <c r="F465" s="2">
        <v>6350.107</v>
      </c>
    </row>
    <row r="466" spans="1:6" x14ac:dyDescent="0.25">
      <c r="A466" s="4"/>
      <c r="B466" s="3" t="s">
        <v>1</v>
      </c>
      <c r="C466" s="2">
        <v>0</v>
      </c>
      <c r="D466" s="2">
        <v>0</v>
      </c>
      <c r="E466" s="2"/>
      <c r="F466" s="2">
        <v>0</v>
      </c>
    </row>
    <row r="467" spans="1:6" x14ac:dyDescent="0.25">
      <c r="A467" s="7"/>
      <c r="B467" s="6" t="s">
        <v>98</v>
      </c>
      <c r="C467" s="5">
        <f>(+C468+C469)</f>
        <v>7200.6</v>
      </c>
      <c r="D467" s="5">
        <f>(+D468+D469)</f>
        <v>3849.50848</v>
      </c>
      <c r="E467" s="5"/>
      <c r="F467" s="5">
        <f>(+F468+F469)</f>
        <v>3707.2214700000004</v>
      </c>
    </row>
    <row r="468" spans="1:6" x14ac:dyDescent="0.25">
      <c r="A468" s="4"/>
      <c r="B468" s="3" t="s">
        <v>2</v>
      </c>
      <c r="C468" s="2">
        <v>7200.6</v>
      </c>
      <c r="D468" s="2">
        <v>3849.50848</v>
      </c>
      <c r="E468" s="2"/>
      <c r="F468" s="2">
        <v>3707.2214700000004</v>
      </c>
    </row>
    <row r="469" spans="1:6" x14ac:dyDescent="0.25">
      <c r="A469" s="4"/>
      <c r="B469" s="3" t="s">
        <v>1</v>
      </c>
      <c r="C469" s="2">
        <v>0</v>
      </c>
      <c r="D469" s="2">
        <v>0</v>
      </c>
      <c r="E469" s="2"/>
      <c r="F469" s="2">
        <v>0</v>
      </c>
    </row>
    <row r="470" spans="1:6" x14ac:dyDescent="0.25">
      <c r="A470" s="7"/>
      <c r="B470" s="6" t="s">
        <v>97</v>
      </c>
      <c r="C470" s="5">
        <f>(+C471+C472)</f>
        <v>16203.3</v>
      </c>
      <c r="D470" s="5">
        <f>(+D471+D472)</f>
        <v>16203.260759999997</v>
      </c>
      <c r="E470" s="5"/>
      <c r="F470" s="5">
        <f>(+F471+F472)</f>
        <v>9640.6007399999999</v>
      </c>
    </row>
    <row r="471" spans="1:6" x14ac:dyDescent="0.25">
      <c r="A471" s="4"/>
      <c r="B471" s="3" t="s">
        <v>2</v>
      </c>
      <c r="C471" s="2">
        <v>16203.3</v>
      </c>
      <c r="D471" s="2">
        <v>16203.260759999997</v>
      </c>
      <c r="E471" s="2"/>
      <c r="F471" s="2">
        <v>9640.6007399999999</v>
      </c>
    </row>
    <row r="472" spans="1:6" x14ac:dyDescent="0.25">
      <c r="A472" s="4"/>
      <c r="B472" s="3" t="s">
        <v>1</v>
      </c>
      <c r="C472" s="2">
        <v>0</v>
      </c>
      <c r="D472" s="2">
        <v>0</v>
      </c>
      <c r="E472" s="2"/>
      <c r="F472" s="2">
        <v>0</v>
      </c>
    </row>
    <row r="473" spans="1:6" x14ac:dyDescent="0.25">
      <c r="A473" s="7"/>
      <c r="B473" s="6" t="s">
        <v>96</v>
      </c>
      <c r="C473" s="5">
        <f>(+C474+C475)</f>
        <v>174988.4</v>
      </c>
      <c r="D473" s="5">
        <f>(+D474+D475)</f>
        <v>54139.08</v>
      </c>
      <c r="E473" s="5"/>
      <c r="F473" s="5">
        <f>(+F474+F475)</f>
        <v>54139.08</v>
      </c>
    </row>
    <row r="474" spans="1:6" x14ac:dyDescent="0.25">
      <c r="A474" s="4"/>
      <c r="B474" s="3" t="s">
        <v>2</v>
      </c>
      <c r="C474" s="2">
        <v>174863.1</v>
      </c>
      <c r="D474" s="2">
        <v>54013.811000000002</v>
      </c>
      <c r="E474" s="2"/>
      <c r="F474" s="2">
        <v>54013.811000000002</v>
      </c>
    </row>
    <row r="475" spans="1:6" x14ac:dyDescent="0.25">
      <c r="A475" s="4"/>
      <c r="B475" s="3" t="s">
        <v>1</v>
      </c>
      <c r="C475" s="2">
        <v>125.3</v>
      </c>
      <c r="D475" s="2">
        <v>125.26900000000001</v>
      </c>
      <c r="E475" s="2"/>
      <c r="F475" s="2">
        <v>125.26900000000001</v>
      </c>
    </row>
    <row r="476" spans="1:6" x14ac:dyDescent="0.25">
      <c r="A476" s="7"/>
      <c r="B476" s="6" t="s">
        <v>95</v>
      </c>
      <c r="C476" s="5">
        <f>(+C477+C478)</f>
        <v>425082.4</v>
      </c>
      <c r="D476" s="5">
        <f>(+D477+D478)</f>
        <v>146282.04500000001</v>
      </c>
      <c r="E476" s="5"/>
      <c r="F476" s="5">
        <f>(+F477+F478)</f>
        <v>146282.04500000001</v>
      </c>
    </row>
    <row r="477" spans="1:6" x14ac:dyDescent="0.25">
      <c r="A477" s="4"/>
      <c r="B477" s="3" t="s">
        <v>2</v>
      </c>
      <c r="C477" s="2">
        <v>425082.4</v>
      </c>
      <c r="D477" s="2">
        <v>146282.04500000001</v>
      </c>
      <c r="E477" s="2"/>
      <c r="F477" s="2">
        <v>146282.04500000001</v>
      </c>
    </row>
    <row r="478" spans="1:6" x14ac:dyDescent="0.25">
      <c r="A478" s="4"/>
      <c r="B478" s="3" t="s">
        <v>1</v>
      </c>
      <c r="C478" s="2">
        <v>0</v>
      </c>
      <c r="D478" s="2">
        <v>0</v>
      </c>
      <c r="E478" s="2"/>
      <c r="F478" s="2">
        <v>0</v>
      </c>
    </row>
    <row r="479" spans="1:6" x14ac:dyDescent="0.25">
      <c r="A479" s="7"/>
      <c r="B479" s="6" t="s">
        <v>94</v>
      </c>
      <c r="C479" s="5">
        <f>(+C480+C481)</f>
        <v>7500.5</v>
      </c>
      <c r="D479" s="5">
        <f>(+D480+D481)</f>
        <v>3750.2460000000001</v>
      </c>
      <c r="E479" s="5"/>
      <c r="F479" s="5">
        <f>(+F480+F481)</f>
        <v>3183.37</v>
      </c>
    </row>
    <row r="480" spans="1:6" x14ac:dyDescent="0.25">
      <c r="A480" s="4"/>
      <c r="B480" s="3" t="s">
        <v>2</v>
      </c>
      <c r="C480" s="2">
        <v>7500.5</v>
      </c>
      <c r="D480" s="2">
        <v>3750.2460000000001</v>
      </c>
      <c r="E480" s="2"/>
      <c r="F480" s="2">
        <v>3183.37</v>
      </c>
    </row>
    <row r="481" spans="1:6" x14ac:dyDescent="0.25">
      <c r="A481" s="4"/>
      <c r="B481" s="3" t="s">
        <v>1</v>
      </c>
      <c r="C481" s="2">
        <v>0</v>
      </c>
      <c r="D481" s="2">
        <v>0</v>
      </c>
      <c r="E481" s="2"/>
      <c r="F481" s="2">
        <v>0</v>
      </c>
    </row>
    <row r="482" spans="1:6" x14ac:dyDescent="0.25">
      <c r="A482" s="7"/>
      <c r="B482" s="6" t="s">
        <v>93</v>
      </c>
      <c r="C482" s="5">
        <f>(+C483+C484)</f>
        <v>803762.4</v>
      </c>
      <c r="D482" s="5">
        <f>(+D483+D484)</f>
        <v>145390.29800000001</v>
      </c>
      <c r="E482" s="5"/>
      <c r="F482" s="5">
        <f>(+F483+F484)</f>
        <v>70333.072349999988</v>
      </c>
    </row>
    <row r="483" spans="1:6" x14ac:dyDescent="0.25">
      <c r="A483" s="4"/>
      <c r="B483" s="3" t="s">
        <v>2</v>
      </c>
      <c r="C483" s="2">
        <v>646074.4</v>
      </c>
      <c r="D483" s="2">
        <v>145390.29800000001</v>
      </c>
      <c r="E483" s="2"/>
      <c r="F483" s="2">
        <v>70333.072349999988</v>
      </c>
    </row>
    <row r="484" spans="1:6" x14ac:dyDescent="0.25">
      <c r="A484" s="4"/>
      <c r="B484" s="3" t="s">
        <v>1</v>
      </c>
      <c r="C484" s="2">
        <v>157688</v>
      </c>
      <c r="D484" s="2">
        <v>0</v>
      </c>
      <c r="E484" s="2"/>
      <c r="F484" s="2">
        <v>0</v>
      </c>
    </row>
    <row r="485" spans="1:6" x14ac:dyDescent="0.25">
      <c r="A485" s="7"/>
      <c r="B485" s="6" t="s">
        <v>92</v>
      </c>
      <c r="C485" s="5">
        <f>(+C486+C487)</f>
        <v>600100.1</v>
      </c>
      <c r="D485" s="5">
        <f>(+D486+D487)</f>
        <v>174800</v>
      </c>
      <c r="E485" s="5"/>
      <c r="F485" s="5">
        <f>(+F486+F487)</f>
        <v>169910.02404783198</v>
      </c>
    </row>
    <row r="486" spans="1:6" x14ac:dyDescent="0.25">
      <c r="A486" s="4"/>
      <c r="B486" s="3" t="s">
        <v>2</v>
      </c>
      <c r="C486" s="2">
        <v>342171</v>
      </c>
      <c r="D486" s="2">
        <v>112300</v>
      </c>
      <c r="E486" s="2"/>
      <c r="F486" s="2">
        <v>112194.47504783198</v>
      </c>
    </row>
    <row r="487" spans="1:6" x14ac:dyDescent="0.25">
      <c r="A487" s="4"/>
      <c r="B487" s="3" t="s">
        <v>1</v>
      </c>
      <c r="C487" s="2">
        <v>257929.1</v>
      </c>
      <c r="D487" s="2">
        <v>62500</v>
      </c>
      <c r="E487" s="2"/>
      <c r="F487" s="2">
        <v>57715.548999999999</v>
      </c>
    </row>
    <row r="488" spans="1:6" x14ac:dyDescent="0.25">
      <c r="A488" s="10" t="s">
        <v>91</v>
      </c>
      <c r="B488" s="13"/>
      <c r="C488" s="12">
        <f>(+C489+C492+C495+C498+C501+C504+C507+C510+C513+C516+C519)</f>
        <v>1646132.84038</v>
      </c>
      <c r="D488" s="12">
        <f>(+D489+D492+D495+D498+D501+D504+D507+D510+D513+D516+D519)</f>
        <v>575940.35829000012</v>
      </c>
      <c r="E488" s="12"/>
      <c r="F488" s="12">
        <f>(+F489+F492+F495+F498+F501+F504+F507+F510+F513+F516+F519)</f>
        <v>453593.11128999997</v>
      </c>
    </row>
    <row r="489" spans="1:6" x14ac:dyDescent="0.25">
      <c r="A489" s="7"/>
      <c r="B489" s="6" t="s">
        <v>3</v>
      </c>
      <c r="C489" s="5">
        <f>(+C490+C491)</f>
        <v>836829.89505999989</v>
      </c>
      <c r="D489" s="5">
        <f>(+D490+D491)</f>
        <v>329690.23300000001</v>
      </c>
      <c r="E489" s="5"/>
      <c r="F489" s="5">
        <f>(+F490+F491)</f>
        <v>213321.08</v>
      </c>
    </row>
    <row r="490" spans="1:6" x14ac:dyDescent="0.25">
      <c r="A490" s="4"/>
      <c r="B490" s="3" t="s">
        <v>2</v>
      </c>
      <c r="C490" s="2">
        <v>757880.99905999994</v>
      </c>
      <c r="D490" s="2">
        <v>270824.158</v>
      </c>
      <c r="E490" s="2"/>
      <c r="F490" s="2">
        <v>194768.80499999999</v>
      </c>
    </row>
    <row r="491" spans="1:6" x14ac:dyDescent="0.25">
      <c r="A491" s="4"/>
      <c r="B491" s="3" t="s">
        <v>1</v>
      </c>
      <c r="C491" s="2">
        <v>78948.895999999993</v>
      </c>
      <c r="D491" s="2">
        <v>58866.074999999997</v>
      </c>
      <c r="E491" s="2"/>
      <c r="F491" s="2">
        <v>18552.275000000001</v>
      </c>
    </row>
    <row r="492" spans="1:6" x14ac:dyDescent="0.25">
      <c r="A492" s="7"/>
      <c r="B492" s="6" t="s">
        <v>90</v>
      </c>
      <c r="C492" s="5">
        <f>(+C493+C494)</f>
        <v>20959.286</v>
      </c>
      <c r="D492" s="5">
        <f>(+D493+D494)</f>
        <v>527.76129000000003</v>
      </c>
      <c r="E492" s="5"/>
      <c r="F492" s="5">
        <f>(+F493+F494)</f>
        <v>527.76129000000003</v>
      </c>
    </row>
    <row r="493" spans="1:6" x14ac:dyDescent="0.25">
      <c r="A493" s="4"/>
      <c r="B493" s="3" t="s">
        <v>2</v>
      </c>
      <c r="C493" s="2">
        <v>20959.286</v>
      </c>
      <c r="D493" s="2">
        <v>527.76129000000003</v>
      </c>
      <c r="E493" s="2"/>
      <c r="F493" s="2">
        <v>527.76129000000003</v>
      </c>
    </row>
    <row r="494" spans="1:6" x14ac:dyDescent="0.25">
      <c r="A494" s="4"/>
      <c r="B494" s="3" t="s">
        <v>1</v>
      </c>
      <c r="C494" s="2">
        <v>0</v>
      </c>
      <c r="D494" s="2">
        <v>0</v>
      </c>
      <c r="E494" s="2"/>
      <c r="F494" s="2">
        <v>0</v>
      </c>
    </row>
    <row r="495" spans="1:6" x14ac:dyDescent="0.25">
      <c r="A495" s="7"/>
      <c r="B495" s="6" t="s">
        <v>89</v>
      </c>
      <c r="C495" s="5">
        <f>(+C496+C497)</f>
        <v>533300.15312000015</v>
      </c>
      <c r="D495" s="5">
        <f>(+D496+D497)</f>
        <v>126407.644</v>
      </c>
      <c r="E495" s="5"/>
      <c r="F495" s="5">
        <f>(+F496+F497)</f>
        <v>126407.644</v>
      </c>
    </row>
    <row r="496" spans="1:6" x14ac:dyDescent="0.25">
      <c r="A496" s="4"/>
      <c r="B496" s="3" t="s">
        <v>2</v>
      </c>
      <c r="C496" s="2">
        <v>505350.15312000009</v>
      </c>
      <c r="D496" s="2">
        <v>126407.644</v>
      </c>
      <c r="E496" s="2"/>
      <c r="F496" s="2">
        <v>126407.644</v>
      </c>
    </row>
    <row r="497" spans="1:6" x14ac:dyDescent="0.25">
      <c r="A497" s="4"/>
      <c r="B497" s="3" t="s">
        <v>1</v>
      </c>
      <c r="C497" s="2">
        <v>27950</v>
      </c>
      <c r="D497" s="2">
        <v>0</v>
      </c>
      <c r="E497" s="2"/>
      <c r="F497" s="2">
        <v>0</v>
      </c>
    </row>
    <row r="498" spans="1:6" x14ac:dyDescent="0.25">
      <c r="A498" s="7"/>
      <c r="B498" s="6" t="s">
        <v>88</v>
      </c>
      <c r="C498" s="5">
        <f>(+C499+C500)</f>
        <v>1985.7554399999999</v>
      </c>
      <c r="D498" s="5">
        <f>(+D499+D500)</f>
        <v>1835.136</v>
      </c>
      <c r="E498" s="5"/>
      <c r="F498" s="5">
        <f>(+F499+F500)</f>
        <v>1835.136</v>
      </c>
    </row>
    <row r="499" spans="1:6" x14ac:dyDescent="0.25">
      <c r="A499" s="4"/>
      <c r="B499" s="3" t="s">
        <v>2</v>
      </c>
      <c r="C499" s="2">
        <v>1985.7554399999999</v>
      </c>
      <c r="D499" s="2">
        <v>1835.136</v>
      </c>
      <c r="E499" s="2"/>
      <c r="F499" s="2">
        <v>1835.136</v>
      </c>
    </row>
    <row r="500" spans="1:6" x14ac:dyDescent="0.25">
      <c r="A500" s="4"/>
      <c r="B500" s="3" t="s">
        <v>1</v>
      </c>
      <c r="C500" s="2">
        <v>0</v>
      </c>
      <c r="D500" s="2">
        <v>0</v>
      </c>
      <c r="E500" s="2"/>
      <c r="F500" s="2">
        <v>0</v>
      </c>
    </row>
    <row r="501" spans="1:6" x14ac:dyDescent="0.25">
      <c r="A501" s="7"/>
      <c r="B501" s="6" t="s">
        <v>87</v>
      </c>
      <c r="C501" s="5">
        <f>(+C502+C503)</f>
        <v>28776.004000000001</v>
      </c>
      <c r="D501" s="5">
        <f>(+D502+D503)</f>
        <v>4734.5280000000002</v>
      </c>
      <c r="E501" s="5"/>
      <c r="F501" s="5">
        <f>(+F502+F503)</f>
        <v>2491.585</v>
      </c>
    </row>
    <row r="502" spans="1:6" x14ac:dyDescent="0.25">
      <c r="A502" s="4"/>
      <c r="B502" s="3" t="s">
        <v>2</v>
      </c>
      <c r="C502" s="2">
        <v>28776.004000000001</v>
      </c>
      <c r="D502" s="2">
        <v>4734.5280000000002</v>
      </c>
      <c r="E502" s="2"/>
      <c r="F502" s="2">
        <v>2491.585</v>
      </c>
    </row>
    <row r="503" spans="1:6" x14ac:dyDescent="0.25">
      <c r="A503" s="4"/>
      <c r="B503" s="3" t="s">
        <v>1</v>
      </c>
      <c r="C503" s="2">
        <v>0</v>
      </c>
      <c r="D503" s="2">
        <v>0</v>
      </c>
      <c r="E503" s="2"/>
      <c r="F503" s="2">
        <v>0</v>
      </c>
    </row>
    <row r="504" spans="1:6" x14ac:dyDescent="0.25">
      <c r="A504" s="7"/>
      <c r="B504" s="6" t="s">
        <v>86</v>
      </c>
      <c r="C504" s="5">
        <f>(+C505+C506)</f>
        <v>61988.800000000003</v>
      </c>
      <c r="D504" s="5">
        <f>(+D505+D506)</f>
        <v>26396.773000000001</v>
      </c>
      <c r="E504" s="5"/>
      <c r="F504" s="5">
        <f>(+F505+F506)</f>
        <v>26317.207999999999</v>
      </c>
    </row>
    <row r="505" spans="1:6" x14ac:dyDescent="0.25">
      <c r="A505" s="4"/>
      <c r="B505" s="3" t="s">
        <v>2</v>
      </c>
      <c r="C505" s="2">
        <v>61988.800000000003</v>
      </c>
      <c r="D505" s="2">
        <v>26396.773000000001</v>
      </c>
      <c r="E505" s="2"/>
      <c r="F505" s="2">
        <v>26317.207999999999</v>
      </c>
    </row>
    <row r="506" spans="1:6" x14ac:dyDescent="0.25">
      <c r="A506" s="4"/>
      <c r="B506" s="3" t="s">
        <v>1</v>
      </c>
      <c r="C506" s="2">
        <v>0</v>
      </c>
      <c r="D506" s="2">
        <v>0</v>
      </c>
      <c r="E506" s="2"/>
      <c r="F506" s="2">
        <v>0</v>
      </c>
    </row>
    <row r="507" spans="1:6" x14ac:dyDescent="0.25">
      <c r="A507" s="7"/>
      <c r="B507" s="6" t="s">
        <v>85</v>
      </c>
      <c r="C507" s="5">
        <f>(+C508+C509)</f>
        <v>2887.9169999999999</v>
      </c>
      <c r="D507" s="5">
        <f>(+D508+D509)</f>
        <v>1745.231</v>
      </c>
      <c r="E507" s="5"/>
      <c r="F507" s="5">
        <f>(+F508+F509)</f>
        <v>1501.537</v>
      </c>
    </row>
    <row r="508" spans="1:6" x14ac:dyDescent="0.25">
      <c r="A508" s="4"/>
      <c r="B508" s="3" t="s">
        <v>2</v>
      </c>
      <c r="C508" s="2">
        <v>2887.9169999999999</v>
      </c>
      <c r="D508" s="2">
        <v>1745.231</v>
      </c>
      <c r="E508" s="2"/>
      <c r="F508" s="2">
        <v>1501.537</v>
      </c>
    </row>
    <row r="509" spans="1:6" x14ac:dyDescent="0.25">
      <c r="A509" s="4"/>
      <c r="B509" s="3" t="s">
        <v>1</v>
      </c>
      <c r="C509" s="2">
        <v>0</v>
      </c>
      <c r="D509" s="2">
        <v>0</v>
      </c>
      <c r="E509" s="2"/>
      <c r="F509" s="2">
        <v>0</v>
      </c>
    </row>
    <row r="510" spans="1:6" x14ac:dyDescent="0.25">
      <c r="A510" s="7"/>
      <c r="B510" s="6" t="s">
        <v>84</v>
      </c>
      <c r="C510" s="5">
        <f>(+C511+C512)</f>
        <v>101793.57799999999</v>
      </c>
      <c r="D510" s="5">
        <f>(+D511+D512)</f>
        <v>68069.717999999993</v>
      </c>
      <c r="E510" s="5"/>
      <c r="F510" s="5">
        <f>(+F511+F512)</f>
        <v>67690.676000000007</v>
      </c>
    </row>
    <row r="511" spans="1:6" x14ac:dyDescent="0.25">
      <c r="A511" s="4"/>
      <c r="B511" s="3" t="s">
        <v>2</v>
      </c>
      <c r="C511" s="2">
        <v>101793.57799999999</v>
      </c>
      <c r="D511" s="2">
        <v>68069.717999999993</v>
      </c>
      <c r="E511" s="2"/>
      <c r="F511" s="2">
        <v>67690.676000000007</v>
      </c>
    </row>
    <row r="512" spans="1:6" x14ac:dyDescent="0.25">
      <c r="A512" s="4"/>
      <c r="B512" s="3" t="s">
        <v>1</v>
      </c>
      <c r="C512" s="2">
        <v>0</v>
      </c>
      <c r="D512" s="2">
        <v>0</v>
      </c>
      <c r="E512" s="2"/>
      <c r="F512" s="2">
        <v>0</v>
      </c>
    </row>
    <row r="513" spans="1:6" x14ac:dyDescent="0.25">
      <c r="A513" s="7"/>
      <c r="B513" s="6" t="s">
        <v>83</v>
      </c>
      <c r="C513" s="5">
        <f>(+C514+C515)</f>
        <v>18407.975999999999</v>
      </c>
      <c r="D513" s="5">
        <f>(+D514+D515)</f>
        <v>8818.7350000000006</v>
      </c>
      <c r="E513" s="5"/>
      <c r="F513" s="5">
        <f>(+F514+F515)</f>
        <v>6394.8149999999996</v>
      </c>
    </row>
    <row r="514" spans="1:6" x14ac:dyDescent="0.25">
      <c r="A514" s="4"/>
      <c r="B514" s="3" t="s">
        <v>2</v>
      </c>
      <c r="C514" s="2">
        <v>18407.975999999999</v>
      </c>
      <c r="D514" s="2">
        <v>8818.7350000000006</v>
      </c>
      <c r="E514" s="2"/>
      <c r="F514" s="2">
        <v>6394.8149999999996</v>
      </c>
    </row>
    <row r="515" spans="1:6" x14ac:dyDescent="0.25">
      <c r="A515" s="4"/>
      <c r="B515" s="3" t="s">
        <v>1</v>
      </c>
      <c r="C515" s="2">
        <v>0</v>
      </c>
      <c r="D515" s="2">
        <v>0</v>
      </c>
      <c r="E515" s="2"/>
      <c r="F515" s="2">
        <v>0</v>
      </c>
    </row>
    <row r="516" spans="1:6" ht="22.5" x14ac:dyDescent="0.25">
      <c r="A516" s="7"/>
      <c r="B516" s="6" t="s">
        <v>82</v>
      </c>
      <c r="C516" s="5">
        <f>(+C517+C518)</f>
        <v>2205.127</v>
      </c>
      <c r="D516" s="5">
        <f>(+D517+D518)</f>
        <v>731.42700000000002</v>
      </c>
      <c r="E516" s="5"/>
      <c r="F516" s="5">
        <f>(+F517+F518)</f>
        <v>631.10699999999997</v>
      </c>
    </row>
    <row r="517" spans="1:6" x14ac:dyDescent="0.25">
      <c r="A517" s="4"/>
      <c r="B517" s="3" t="s">
        <v>2</v>
      </c>
      <c r="C517" s="2">
        <v>2205.127</v>
      </c>
      <c r="D517" s="2">
        <v>731.42700000000002</v>
      </c>
      <c r="E517" s="2"/>
      <c r="F517" s="2">
        <v>631.10699999999997</v>
      </c>
    </row>
    <row r="518" spans="1:6" x14ac:dyDescent="0.25">
      <c r="A518" s="4"/>
      <c r="B518" s="3" t="s">
        <v>1</v>
      </c>
      <c r="C518" s="2">
        <v>0</v>
      </c>
      <c r="D518" s="2">
        <v>0</v>
      </c>
      <c r="E518" s="2"/>
      <c r="F518" s="2">
        <v>0</v>
      </c>
    </row>
    <row r="519" spans="1:6" x14ac:dyDescent="0.25">
      <c r="A519" s="7"/>
      <c r="B519" s="6" t="s">
        <v>81</v>
      </c>
      <c r="C519" s="5">
        <f>(+C520+C521)</f>
        <v>36998.348760000008</v>
      </c>
      <c r="D519" s="5">
        <f>(+D520+D521)</f>
        <v>6983.1719999999996</v>
      </c>
      <c r="E519" s="5"/>
      <c r="F519" s="5">
        <f>(+F520+F521)</f>
        <v>6474.5619999999999</v>
      </c>
    </row>
    <row r="520" spans="1:6" x14ac:dyDescent="0.25">
      <c r="A520" s="4"/>
      <c r="B520" s="3" t="s">
        <v>2</v>
      </c>
      <c r="C520" s="2">
        <v>36998.348760000008</v>
      </c>
      <c r="D520" s="2">
        <v>6983.1719999999996</v>
      </c>
      <c r="E520" s="2"/>
      <c r="F520" s="2">
        <v>6474.5619999999999</v>
      </c>
    </row>
    <row r="521" spans="1:6" x14ac:dyDescent="0.25">
      <c r="A521" s="4"/>
      <c r="B521" s="3" t="s">
        <v>1</v>
      </c>
      <c r="C521" s="2">
        <v>0</v>
      </c>
      <c r="D521" s="2">
        <v>0</v>
      </c>
      <c r="E521" s="2"/>
      <c r="F521" s="2">
        <v>0</v>
      </c>
    </row>
    <row r="522" spans="1:6" x14ac:dyDescent="0.25">
      <c r="A522" s="10" t="s">
        <v>80</v>
      </c>
      <c r="B522" s="13"/>
      <c r="C522" s="12">
        <f>(+C523+C526+C529+C532+C535+C538)</f>
        <v>2067259.48016</v>
      </c>
      <c r="D522" s="12">
        <f>(+D523+D526+D529+D532+D535+D538)</f>
        <v>1613652.7519700001</v>
      </c>
      <c r="E522" s="12"/>
      <c r="F522" s="12">
        <f>(+F523+F526+F529+F532+F535+F538)</f>
        <v>1416890.7483199998</v>
      </c>
    </row>
    <row r="523" spans="1:6" x14ac:dyDescent="0.25">
      <c r="A523" s="7"/>
      <c r="B523" s="6" t="s">
        <v>3</v>
      </c>
      <c r="C523" s="5">
        <f>(+C524+C525)</f>
        <v>27165.573700000001</v>
      </c>
      <c r="D523" s="5">
        <f>(+D524+D525)</f>
        <v>18399.030700000003</v>
      </c>
      <c r="E523" s="5"/>
      <c r="F523" s="5">
        <f>(+F524+F525)</f>
        <v>17217.237120000002</v>
      </c>
    </row>
    <row r="524" spans="1:6" x14ac:dyDescent="0.25">
      <c r="A524" s="4"/>
      <c r="B524" s="3" t="s">
        <v>2</v>
      </c>
      <c r="C524" s="16">
        <v>27165.573700000001</v>
      </c>
      <c r="D524" s="16">
        <v>18399.030700000003</v>
      </c>
      <c r="E524" s="16"/>
      <c r="F524" s="16">
        <v>17217.237120000002</v>
      </c>
    </row>
    <row r="525" spans="1:6" x14ac:dyDescent="0.25">
      <c r="A525" s="4"/>
      <c r="B525" s="3" t="s">
        <v>1</v>
      </c>
      <c r="C525" s="16">
        <v>0</v>
      </c>
      <c r="D525" s="16">
        <v>0</v>
      </c>
      <c r="E525" s="16"/>
      <c r="F525" s="16">
        <v>0</v>
      </c>
    </row>
    <row r="526" spans="1:6" x14ac:dyDescent="0.25">
      <c r="A526" s="7"/>
      <c r="B526" s="6" t="s">
        <v>79</v>
      </c>
      <c r="C526" s="5">
        <f>(+C527+C528)</f>
        <v>5774.4539999999997</v>
      </c>
      <c r="D526" s="5">
        <f>(+D527+D528)</f>
        <v>3360.2080000000001</v>
      </c>
      <c r="E526" s="5"/>
      <c r="F526" s="5">
        <f>(+F527+F528)</f>
        <v>1681.03</v>
      </c>
    </row>
    <row r="527" spans="1:6" x14ac:dyDescent="0.25">
      <c r="A527" s="4"/>
      <c r="B527" s="3" t="s">
        <v>2</v>
      </c>
      <c r="C527" s="16">
        <v>5774.4539999999997</v>
      </c>
      <c r="D527" s="16">
        <v>3360.2080000000001</v>
      </c>
      <c r="E527" s="16"/>
      <c r="F527" s="16">
        <v>1681.03</v>
      </c>
    </row>
    <row r="528" spans="1:6" x14ac:dyDescent="0.25">
      <c r="A528" s="4"/>
      <c r="B528" s="3" t="s">
        <v>1</v>
      </c>
      <c r="C528" s="16">
        <v>0</v>
      </c>
      <c r="D528" s="16">
        <v>0</v>
      </c>
      <c r="E528" s="16"/>
      <c r="F528" s="16">
        <v>0</v>
      </c>
    </row>
    <row r="529" spans="1:6" x14ac:dyDescent="0.25">
      <c r="A529" s="7"/>
      <c r="B529" s="6" t="s">
        <v>78</v>
      </c>
      <c r="C529" s="5">
        <f>(+C530+C531)</f>
        <v>1831461.79746</v>
      </c>
      <c r="D529" s="5">
        <f>(+D530+D531)</f>
        <v>1408040.3632700001</v>
      </c>
      <c r="E529" s="5"/>
      <c r="F529" s="5">
        <f>(+F530+F531)</f>
        <v>1217951.7681999998</v>
      </c>
    </row>
    <row r="530" spans="1:6" x14ac:dyDescent="0.25">
      <c r="A530" s="4"/>
      <c r="B530" s="3" t="s">
        <v>2</v>
      </c>
      <c r="C530" s="16">
        <v>1831461.79746</v>
      </c>
      <c r="D530" s="16">
        <v>1408040.3632700001</v>
      </c>
      <c r="E530" s="16"/>
      <c r="F530" s="16">
        <v>1217951.7681999998</v>
      </c>
    </row>
    <row r="531" spans="1:6" x14ac:dyDescent="0.25">
      <c r="A531" s="4"/>
      <c r="B531" s="3" t="s">
        <v>1</v>
      </c>
      <c r="C531" s="16">
        <v>0</v>
      </c>
      <c r="D531" s="16">
        <v>0</v>
      </c>
      <c r="E531" s="16"/>
      <c r="F531" s="16">
        <v>0</v>
      </c>
    </row>
    <row r="532" spans="1:6" x14ac:dyDescent="0.25">
      <c r="A532" s="7"/>
      <c r="B532" s="6" t="s">
        <v>77</v>
      </c>
      <c r="C532" s="5">
        <f>(+C533+C534)</f>
        <v>188894.30100000001</v>
      </c>
      <c r="D532" s="5">
        <f>(+D533+D534)</f>
        <v>174390.80499999999</v>
      </c>
      <c r="E532" s="5"/>
      <c r="F532" s="5">
        <f>(+F533+F534)</f>
        <v>172043.598</v>
      </c>
    </row>
    <row r="533" spans="1:6" x14ac:dyDescent="0.25">
      <c r="A533" s="4"/>
      <c r="B533" s="3" t="s">
        <v>2</v>
      </c>
      <c r="C533" s="16">
        <v>188894.30100000001</v>
      </c>
      <c r="D533" s="16">
        <v>174390.80499999999</v>
      </c>
      <c r="E533" s="16"/>
      <c r="F533" s="16">
        <v>172043.598</v>
      </c>
    </row>
    <row r="534" spans="1:6" x14ac:dyDescent="0.25">
      <c r="A534" s="4"/>
      <c r="B534" s="3" t="s">
        <v>1</v>
      </c>
      <c r="C534" s="16">
        <v>0</v>
      </c>
      <c r="D534" s="16">
        <v>0</v>
      </c>
      <c r="E534" s="16"/>
      <c r="F534" s="16">
        <v>0</v>
      </c>
    </row>
    <row r="535" spans="1:6" x14ac:dyDescent="0.25">
      <c r="A535" s="7"/>
      <c r="B535" s="6" t="s">
        <v>76</v>
      </c>
      <c r="C535" s="5">
        <f>(+C536+C537)</f>
        <v>5507</v>
      </c>
      <c r="D535" s="5">
        <f>(+D536+D537)</f>
        <v>2779</v>
      </c>
      <c r="E535" s="5"/>
      <c r="F535" s="5">
        <f>(+F536+F537)</f>
        <v>2753.5160000000001</v>
      </c>
    </row>
    <row r="536" spans="1:6" x14ac:dyDescent="0.25">
      <c r="A536" s="4"/>
      <c r="B536" s="3" t="s">
        <v>2</v>
      </c>
      <c r="C536" s="16">
        <v>5507</v>
      </c>
      <c r="D536" s="16">
        <v>2779</v>
      </c>
      <c r="E536" s="16"/>
      <c r="F536" s="16">
        <v>2753.5160000000001</v>
      </c>
    </row>
    <row r="537" spans="1:6" x14ac:dyDescent="0.25">
      <c r="A537" s="4"/>
      <c r="B537" s="3" t="s">
        <v>1</v>
      </c>
      <c r="C537" s="16">
        <v>0</v>
      </c>
      <c r="D537" s="16">
        <v>0</v>
      </c>
      <c r="E537" s="16"/>
      <c r="F537" s="16">
        <v>0</v>
      </c>
    </row>
    <row r="538" spans="1:6" x14ac:dyDescent="0.25">
      <c r="A538" s="7"/>
      <c r="B538" s="6" t="s">
        <v>75</v>
      </c>
      <c r="C538" s="5">
        <f>(+C539+C540)</f>
        <v>8456.3539999999994</v>
      </c>
      <c r="D538" s="5">
        <f>(+D539+D540)</f>
        <v>6683.3450000000003</v>
      </c>
      <c r="E538" s="5"/>
      <c r="F538" s="5">
        <f>(+F539+F540)</f>
        <v>5243.5990000000002</v>
      </c>
    </row>
    <row r="539" spans="1:6" x14ac:dyDescent="0.25">
      <c r="A539" s="4"/>
      <c r="B539" s="3" t="s">
        <v>2</v>
      </c>
      <c r="C539" s="17">
        <v>8456.3539999999994</v>
      </c>
      <c r="D539" s="17">
        <v>6683.3450000000003</v>
      </c>
      <c r="E539" s="17"/>
      <c r="F539" s="17">
        <v>5243.5990000000002</v>
      </c>
    </row>
    <row r="540" spans="1:6" x14ac:dyDescent="0.25">
      <c r="A540" s="4"/>
      <c r="B540" s="3" t="s">
        <v>1</v>
      </c>
      <c r="C540" s="17">
        <v>0</v>
      </c>
      <c r="D540" s="17">
        <v>0</v>
      </c>
      <c r="E540" s="17"/>
      <c r="F540" s="17">
        <v>0</v>
      </c>
    </row>
    <row r="541" spans="1:6" x14ac:dyDescent="0.25">
      <c r="A541" s="10" t="s">
        <v>74</v>
      </c>
      <c r="B541" s="13"/>
      <c r="C541" s="12">
        <f>(+C542)</f>
        <v>1165294.1231549999</v>
      </c>
      <c r="D541" s="12">
        <f>(+D542)</f>
        <v>347195.42983660003</v>
      </c>
      <c r="E541" s="12"/>
      <c r="F541" s="12">
        <f>(+F542)</f>
        <v>252184.10619753398</v>
      </c>
    </row>
    <row r="542" spans="1:6" x14ac:dyDescent="0.25">
      <c r="A542" s="7"/>
      <c r="B542" s="6" t="s">
        <v>3</v>
      </c>
      <c r="C542" s="5">
        <f>(+C543+C544)</f>
        <v>1165294.1231549999</v>
      </c>
      <c r="D542" s="5">
        <f>(+D543+D544)</f>
        <v>347195.42983660003</v>
      </c>
      <c r="E542" s="5"/>
      <c r="F542" s="5">
        <f>(+F543+F544)</f>
        <v>252184.10619753398</v>
      </c>
    </row>
    <row r="543" spans="1:6" x14ac:dyDescent="0.25">
      <c r="A543" s="4"/>
      <c r="B543" s="3" t="s">
        <v>2</v>
      </c>
      <c r="C543" s="2">
        <v>1165294.1231549999</v>
      </c>
      <c r="D543" s="2">
        <v>347195.42983660003</v>
      </c>
      <c r="E543" s="2"/>
      <c r="F543" s="2">
        <v>252184.10619753398</v>
      </c>
    </row>
    <row r="544" spans="1:6" x14ac:dyDescent="0.25">
      <c r="A544" s="4"/>
      <c r="B544" s="3" t="s">
        <v>1</v>
      </c>
      <c r="C544" s="2">
        <v>0</v>
      </c>
      <c r="D544" s="2">
        <v>0</v>
      </c>
      <c r="E544" s="2"/>
      <c r="F544" s="2">
        <v>0</v>
      </c>
    </row>
    <row r="545" spans="1:6" ht="25.5" customHeight="1" x14ac:dyDescent="0.25">
      <c r="A545" s="38" t="s">
        <v>73</v>
      </c>
      <c r="B545" s="38"/>
      <c r="C545" s="8">
        <f>(+C546)</f>
        <v>395310.02325999999</v>
      </c>
      <c r="D545" s="8">
        <f>(+D546)</f>
        <v>197428.57934999999</v>
      </c>
      <c r="E545" s="8"/>
      <c r="F545" s="8">
        <f>(+F546)</f>
        <v>165347.92256000001</v>
      </c>
    </row>
    <row r="546" spans="1:6" x14ac:dyDescent="0.25">
      <c r="A546" s="7"/>
      <c r="B546" s="6" t="s">
        <v>3</v>
      </c>
      <c r="C546" s="5">
        <f>(+C547+C548)</f>
        <v>395310.02325999999</v>
      </c>
      <c r="D546" s="5">
        <f>(+D547+D548)</f>
        <v>197428.57934999999</v>
      </c>
      <c r="E546" s="5"/>
      <c r="F546" s="5">
        <f>(+F547+F548)</f>
        <v>165347.92256000001</v>
      </c>
    </row>
    <row r="547" spans="1:6" x14ac:dyDescent="0.25">
      <c r="A547" s="4"/>
      <c r="B547" s="3" t="s">
        <v>2</v>
      </c>
      <c r="C547" s="2">
        <v>395310.02325999999</v>
      </c>
      <c r="D547" s="2">
        <v>197428.57934999999</v>
      </c>
      <c r="E547" s="2"/>
      <c r="F547" s="2">
        <v>165347.92256000001</v>
      </c>
    </row>
    <row r="548" spans="1:6" x14ac:dyDescent="0.25">
      <c r="A548" s="4"/>
      <c r="B548" s="3" t="s">
        <v>1</v>
      </c>
      <c r="C548" s="2">
        <v>0</v>
      </c>
      <c r="D548" s="2">
        <v>0</v>
      </c>
      <c r="E548" s="2"/>
      <c r="F548" s="2">
        <v>0</v>
      </c>
    </row>
    <row r="549" spans="1:6" x14ac:dyDescent="0.25">
      <c r="A549" s="15" t="s">
        <v>72</v>
      </c>
      <c r="B549" s="9"/>
      <c r="C549" s="8">
        <f>(+C550)</f>
        <v>100224.5</v>
      </c>
      <c r="D549" s="8">
        <f>(+D550)</f>
        <v>42840.766640000002</v>
      </c>
      <c r="E549" s="8"/>
      <c r="F549" s="8">
        <f>(+F550)</f>
        <v>36420.33642</v>
      </c>
    </row>
    <row r="550" spans="1:6" x14ac:dyDescent="0.25">
      <c r="A550" s="7"/>
      <c r="B550" s="6" t="s">
        <v>3</v>
      </c>
      <c r="C550" s="5">
        <f>(+C551+C552)</f>
        <v>100224.5</v>
      </c>
      <c r="D550" s="5">
        <f>(+D551+D552)</f>
        <v>42840.766640000002</v>
      </c>
      <c r="E550" s="5"/>
      <c r="F550" s="5">
        <f>(+F551+F552)</f>
        <v>36420.33642</v>
      </c>
    </row>
    <row r="551" spans="1:6" x14ac:dyDescent="0.25">
      <c r="A551" s="4"/>
      <c r="B551" s="3" t="s">
        <v>2</v>
      </c>
      <c r="C551" s="2">
        <v>100224.5</v>
      </c>
      <c r="D551" s="2">
        <v>42840.766640000002</v>
      </c>
      <c r="E551" s="2"/>
      <c r="F551" s="2">
        <v>36420.33642</v>
      </c>
    </row>
    <row r="552" spans="1:6" x14ac:dyDescent="0.25">
      <c r="A552" s="4"/>
      <c r="B552" s="3" t="s">
        <v>1</v>
      </c>
      <c r="C552" s="2">
        <v>0</v>
      </c>
      <c r="D552" s="2">
        <v>0</v>
      </c>
      <c r="E552" s="2"/>
      <c r="F552" s="2">
        <v>0</v>
      </c>
    </row>
    <row r="553" spans="1:6" x14ac:dyDescent="0.25">
      <c r="A553" s="10" t="s">
        <v>71</v>
      </c>
      <c r="B553" s="13"/>
      <c r="C553" s="12">
        <f>(+C554)</f>
        <v>26796.1</v>
      </c>
      <c r="D553" s="12">
        <f>(+D554)</f>
        <v>16245.95464</v>
      </c>
      <c r="E553" s="12"/>
      <c r="F553" s="12">
        <f>(+F554)</f>
        <v>15079.64883</v>
      </c>
    </row>
    <row r="554" spans="1:6" x14ac:dyDescent="0.25">
      <c r="A554" s="7"/>
      <c r="B554" s="6" t="s">
        <v>3</v>
      </c>
      <c r="C554" s="5">
        <f>(+C555+C556)</f>
        <v>26796.1</v>
      </c>
      <c r="D554" s="5">
        <f>(+D555+D556)</f>
        <v>16245.95464</v>
      </c>
      <c r="E554" s="5"/>
      <c r="F554" s="5">
        <f>(+F555+F556)</f>
        <v>15079.64883</v>
      </c>
    </row>
    <row r="555" spans="1:6" x14ac:dyDescent="0.25">
      <c r="A555" s="4"/>
      <c r="B555" s="3" t="s">
        <v>2</v>
      </c>
      <c r="C555" s="2">
        <v>26796.1</v>
      </c>
      <c r="D555" s="2">
        <v>16245.95464</v>
      </c>
      <c r="E555" s="2"/>
      <c r="F555" s="2">
        <v>15079.64883</v>
      </c>
    </row>
    <row r="556" spans="1:6" x14ac:dyDescent="0.25">
      <c r="A556" s="4"/>
      <c r="B556" s="3" t="s">
        <v>1</v>
      </c>
      <c r="C556" s="2">
        <v>0</v>
      </c>
      <c r="D556" s="2">
        <v>0</v>
      </c>
      <c r="E556" s="2"/>
      <c r="F556" s="2">
        <v>0</v>
      </c>
    </row>
    <row r="557" spans="1:6" x14ac:dyDescent="0.25">
      <c r="A557" s="10" t="s">
        <v>70</v>
      </c>
      <c r="B557" s="13"/>
      <c r="C557" s="12">
        <f>(+C558)</f>
        <v>95422.766959999994</v>
      </c>
      <c r="D557" s="12">
        <f>(+D558)</f>
        <v>68472.076060000007</v>
      </c>
      <c r="E557" s="12"/>
      <c r="F557" s="12">
        <f>(+F558)</f>
        <v>38942.523780000003</v>
      </c>
    </row>
    <row r="558" spans="1:6" x14ac:dyDescent="0.25">
      <c r="A558" s="7"/>
      <c r="B558" s="6" t="s">
        <v>3</v>
      </c>
      <c r="C558" s="5">
        <f>(+C559+C560)</f>
        <v>95422.766959999994</v>
      </c>
      <c r="D558" s="5">
        <f>(+D559+D560)</f>
        <v>68472.076060000007</v>
      </c>
      <c r="E558" s="5"/>
      <c r="F558" s="5">
        <f>(+F559+F560)</f>
        <v>38942.523780000003</v>
      </c>
    </row>
    <row r="559" spans="1:6" x14ac:dyDescent="0.25">
      <c r="A559" s="4"/>
      <c r="B559" s="3" t="s">
        <v>2</v>
      </c>
      <c r="C559" s="2">
        <v>95422.766959999994</v>
      </c>
      <c r="D559" s="2">
        <v>68472.076060000007</v>
      </c>
      <c r="E559" s="2"/>
      <c r="F559" s="2">
        <v>38942.523780000003</v>
      </c>
    </row>
    <row r="560" spans="1:6" x14ac:dyDescent="0.25">
      <c r="A560" s="4"/>
      <c r="B560" s="3" t="s">
        <v>1</v>
      </c>
      <c r="C560" s="2">
        <v>0</v>
      </c>
      <c r="D560" s="2">
        <v>0</v>
      </c>
      <c r="E560" s="2"/>
      <c r="F560" s="2">
        <v>0</v>
      </c>
    </row>
    <row r="561" spans="1:6" x14ac:dyDescent="0.25">
      <c r="A561" s="15" t="s">
        <v>69</v>
      </c>
      <c r="B561" s="9"/>
      <c r="C561" s="8">
        <f>(+C562)</f>
        <v>89342.653000000006</v>
      </c>
      <c r="D561" s="8">
        <f>(+D562)</f>
        <v>50487.964</v>
      </c>
      <c r="E561" s="8"/>
      <c r="F561" s="8">
        <f>(+F562)</f>
        <v>18238.819</v>
      </c>
    </row>
    <row r="562" spans="1:6" x14ac:dyDescent="0.25">
      <c r="A562" s="7"/>
      <c r="B562" s="6" t="s">
        <v>3</v>
      </c>
      <c r="C562" s="5">
        <f>(+C563+C564)</f>
        <v>89342.653000000006</v>
      </c>
      <c r="D562" s="5">
        <f>(+D563+D564)</f>
        <v>50487.964</v>
      </c>
      <c r="E562" s="5"/>
      <c r="F562" s="5">
        <f>(+F563+F564)</f>
        <v>18238.819</v>
      </c>
    </row>
    <row r="563" spans="1:6" x14ac:dyDescent="0.25">
      <c r="A563" s="4"/>
      <c r="B563" s="3" t="s">
        <v>2</v>
      </c>
      <c r="C563" s="2">
        <v>89342.653000000006</v>
      </c>
      <c r="D563" s="2">
        <v>50487.964</v>
      </c>
      <c r="E563" s="2"/>
      <c r="F563" s="2">
        <v>18238.819</v>
      </c>
    </row>
    <row r="564" spans="1:6" x14ac:dyDescent="0.25">
      <c r="A564" s="4"/>
      <c r="B564" s="3" t="s">
        <v>1</v>
      </c>
      <c r="C564" s="2">
        <v>0</v>
      </c>
      <c r="D564" s="2">
        <v>0</v>
      </c>
      <c r="E564" s="2"/>
      <c r="F564" s="2">
        <v>0</v>
      </c>
    </row>
    <row r="565" spans="1:6" x14ac:dyDescent="0.25">
      <c r="A565" s="15" t="s">
        <v>68</v>
      </c>
      <c r="B565" s="9"/>
      <c r="C565" s="8">
        <f>(+C566)</f>
        <v>7982.6390000000001</v>
      </c>
      <c r="D565" s="8">
        <f>(+D566)</f>
        <v>4749.1342800000002</v>
      </c>
      <c r="E565" s="8"/>
      <c r="F565" s="8">
        <f>(+F566)</f>
        <v>4085.0687800000001</v>
      </c>
    </row>
    <row r="566" spans="1:6" x14ac:dyDescent="0.25">
      <c r="A566" s="7"/>
      <c r="B566" s="6" t="s">
        <v>3</v>
      </c>
      <c r="C566" s="5">
        <f>(+C567+C568)</f>
        <v>7982.6390000000001</v>
      </c>
      <c r="D566" s="5">
        <f>(+D567+D568)</f>
        <v>4749.1342800000002</v>
      </c>
      <c r="E566" s="5"/>
      <c r="F566" s="5">
        <f>(+F567+F568)</f>
        <v>4085.0687800000001</v>
      </c>
    </row>
    <row r="567" spans="1:6" x14ac:dyDescent="0.25">
      <c r="A567" s="4"/>
      <c r="B567" s="3" t="s">
        <v>2</v>
      </c>
      <c r="C567" s="2">
        <v>7982.6390000000001</v>
      </c>
      <c r="D567" s="2">
        <v>4749.1342800000002</v>
      </c>
      <c r="E567" s="2"/>
      <c r="F567" s="2">
        <v>4085.0687800000001</v>
      </c>
    </row>
    <row r="568" spans="1:6" x14ac:dyDescent="0.25">
      <c r="A568" s="4"/>
      <c r="B568" s="3" t="s">
        <v>1</v>
      </c>
      <c r="C568" s="2">
        <v>0</v>
      </c>
      <c r="D568" s="2">
        <v>0</v>
      </c>
      <c r="E568" s="2"/>
      <c r="F568" s="2">
        <v>0</v>
      </c>
    </row>
    <row r="569" spans="1:6" x14ac:dyDescent="0.25">
      <c r="A569" s="10" t="s">
        <v>67</v>
      </c>
      <c r="B569" s="13"/>
      <c r="C569" s="12">
        <f>+C570+C573+C576+C579+C582+C585+C588+C591+C594+C597+C600+C603+C606+C609+C612+C615+C618+C621+C624+C627+C630+C633+C636+C639+C642+C645</f>
        <v>615935.08733140258</v>
      </c>
      <c r="D569" s="12">
        <f t="shared" ref="D569:F569" si="4">+D570+D573+D576+D579+D582+D585+D588+D591+D594+D597+D600+D603+D606+D609+D612+D615+D618+D621+D624+D627+D630+D633+D636+D639+D642+D645</f>
        <v>344372.90395924775</v>
      </c>
      <c r="E569" s="12"/>
      <c r="F569" s="12">
        <f t="shared" si="4"/>
        <v>219301.53021865455</v>
      </c>
    </row>
    <row r="570" spans="1:6" x14ac:dyDescent="0.25">
      <c r="A570" s="7"/>
      <c r="B570" s="6" t="s">
        <v>66</v>
      </c>
      <c r="C570" s="5">
        <f>(+C571+C572)</f>
        <v>1859.89</v>
      </c>
      <c r="D570" s="5">
        <f>(+D571+D572)</f>
        <v>902.87491680000005</v>
      </c>
      <c r="E570" s="5"/>
      <c r="F570" s="5">
        <f>(+F571+F572)</f>
        <v>565.46400000000006</v>
      </c>
    </row>
    <row r="571" spans="1:6" x14ac:dyDescent="0.25">
      <c r="A571" s="4"/>
      <c r="B571" s="3" t="s">
        <v>2</v>
      </c>
      <c r="C571" s="2">
        <v>1859.89</v>
      </c>
      <c r="D571" s="2">
        <v>902.87491680000005</v>
      </c>
      <c r="E571" s="2"/>
      <c r="F571" s="2">
        <v>565.46400000000006</v>
      </c>
    </row>
    <row r="572" spans="1:6" x14ac:dyDescent="0.25">
      <c r="A572" s="4"/>
      <c r="B572" s="3" t="s">
        <v>1</v>
      </c>
      <c r="C572" s="2">
        <v>0</v>
      </c>
      <c r="D572" s="2">
        <v>0</v>
      </c>
      <c r="E572" s="2"/>
      <c r="F572" s="2">
        <v>0</v>
      </c>
    </row>
    <row r="573" spans="1:6" x14ac:dyDescent="0.25">
      <c r="A573" s="7"/>
      <c r="B573" s="6" t="s">
        <v>65</v>
      </c>
      <c r="C573" s="5">
        <f>(+C574+C575)</f>
        <v>11156.603971600001</v>
      </c>
      <c r="D573" s="5">
        <f>(+D574+D575)</f>
        <v>7090.8109400000003</v>
      </c>
      <c r="E573" s="5"/>
      <c r="F573" s="5">
        <f>(+F574+F575)</f>
        <v>4859.1377499999999</v>
      </c>
    </row>
    <row r="574" spans="1:6" x14ac:dyDescent="0.25">
      <c r="A574" s="4"/>
      <c r="B574" s="3" t="s">
        <v>2</v>
      </c>
      <c r="C574" s="2">
        <v>11156.603971600001</v>
      </c>
      <c r="D574" s="2">
        <v>7090.8109400000003</v>
      </c>
      <c r="E574" s="2"/>
      <c r="F574" s="2">
        <v>4859.1377499999999</v>
      </c>
    </row>
    <row r="575" spans="1:6" x14ac:dyDescent="0.25">
      <c r="A575" s="4"/>
      <c r="B575" s="3" t="s">
        <v>1</v>
      </c>
      <c r="C575" s="2">
        <v>0</v>
      </c>
      <c r="D575" s="2">
        <v>0</v>
      </c>
      <c r="E575" s="2"/>
      <c r="F575" s="2">
        <v>0</v>
      </c>
    </row>
    <row r="576" spans="1:6" x14ac:dyDescent="0.25">
      <c r="A576" s="7"/>
      <c r="B576" s="6" t="s">
        <v>64</v>
      </c>
      <c r="C576" s="5">
        <f>(+C577+C578)</f>
        <v>119416.43769999999</v>
      </c>
      <c r="D576" s="5">
        <f>(+D577+D578)</f>
        <v>89527.590699999972</v>
      </c>
      <c r="E576" s="5"/>
      <c r="F576" s="5">
        <f>(+F577+F578)</f>
        <v>46663.134269999995</v>
      </c>
    </row>
    <row r="577" spans="1:6" x14ac:dyDescent="0.25">
      <c r="A577" s="4"/>
      <c r="B577" s="3" t="s">
        <v>2</v>
      </c>
      <c r="C577" s="2">
        <v>119416.43769999999</v>
      </c>
      <c r="D577" s="2">
        <v>89527.590699999972</v>
      </c>
      <c r="E577" s="2"/>
      <c r="F577" s="2">
        <v>46663.134269999995</v>
      </c>
    </row>
    <row r="578" spans="1:6" x14ac:dyDescent="0.25">
      <c r="A578" s="4"/>
      <c r="B578" s="3" t="s">
        <v>1</v>
      </c>
      <c r="C578" s="2">
        <v>0</v>
      </c>
      <c r="D578" s="2">
        <v>0</v>
      </c>
      <c r="E578" s="2"/>
      <c r="F578" s="2">
        <v>0</v>
      </c>
    </row>
    <row r="579" spans="1:6" x14ac:dyDescent="0.25">
      <c r="A579" s="7"/>
      <c r="B579" s="6" t="s">
        <v>63</v>
      </c>
      <c r="C579" s="5">
        <f>(+C580+C581)</f>
        <v>259.96064000000001</v>
      </c>
      <c r="D579" s="5">
        <f>(+D580+D581)</f>
        <v>227.46556000000001</v>
      </c>
      <c r="E579" s="5"/>
      <c r="F579" s="5">
        <f>(+F580+F581)</f>
        <v>227.46556000000001</v>
      </c>
    </row>
    <row r="580" spans="1:6" x14ac:dyDescent="0.25">
      <c r="A580" s="4"/>
      <c r="B580" s="3" t="s">
        <v>2</v>
      </c>
      <c r="C580" s="2">
        <v>259.96064000000001</v>
      </c>
      <c r="D580" s="2">
        <v>227.46556000000001</v>
      </c>
      <c r="E580" s="2"/>
      <c r="F580" s="2">
        <v>227.46556000000001</v>
      </c>
    </row>
    <row r="581" spans="1:6" x14ac:dyDescent="0.25">
      <c r="A581" s="4"/>
      <c r="B581" s="3" t="s">
        <v>1</v>
      </c>
      <c r="C581" s="2">
        <v>0</v>
      </c>
      <c r="D581" s="2">
        <v>0</v>
      </c>
      <c r="E581" s="2"/>
      <c r="F581" s="2">
        <v>0</v>
      </c>
    </row>
    <row r="582" spans="1:6" x14ac:dyDescent="0.25">
      <c r="A582" s="7"/>
      <c r="B582" s="6" t="s">
        <v>62</v>
      </c>
      <c r="C582" s="5">
        <f>(+C583+C584)</f>
        <v>21031.383700000002</v>
      </c>
      <c r="D582" s="5">
        <f>(+D583+D584)</f>
        <v>11104.58425</v>
      </c>
      <c r="E582" s="5"/>
      <c r="F582" s="5">
        <f>(+F583+F584)</f>
        <v>8372.5807299999997</v>
      </c>
    </row>
    <row r="583" spans="1:6" x14ac:dyDescent="0.25">
      <c r="A583" s="4"/>
      <c r="B583" s="3" t="s">
        <v>2</v>
      </c>
      <c r="C583" s="2">
        <v>21031.383700000002</v>
      </c>
      <c r="D583" s="2">
        <v>11104.58425</v>
      </c>
      <c r="E583" s="2"/>
      <c r="F583" s="2">
        <v>8372.5807299999997</v>
      </c>
    </row>
    <row r="584" spans="1:6" x14ac:dyDescent="0.25">
      <c r="A584" s="4"/>
      <c r="B584" s="3" t="s">
        <v>1</v>
      </c>
      <c r="C584" s="2">
        <v>0</v>
      </c>
      <c r="D584" s="2">
        <v>0</v>
      </c>
      <c r="E584" s="2"/>
      <c r="F584" s="2">
        <v>0</v>
      </c>
    </row>
    <row r="585" spans="1:6" x14ac:dyDescent="0.25">
      <c r="A585" s="7"/>
      <c r="B585" s="6" t="s">
        <v>61</v>
      </c>
      <c r="C585" s="5">
        <f>(+C586+C587)</f>
        <v>33045.464359999998</v>
      </c>
      <c r="D585" s="5">
        <f>(+D586+D587)</f>
        <v>4511.7710400000005</v>
      </c>
      <c r="E585" s="5"/>
      <c r="F585" s="5">
        <f>(+F586+F587)</f>
        <v>4511.7710400000005</v>
      </c>
    </row>
    <row r="586" spans="1:6" x14ac:dyDescent="0.25">
      <c r="A586" s="4"/>
      <c r="B586" s="3" t="s">
        <v>2</v>
      </c>
      <c r="C586" s="2">
        <v>33045.464359999998</v>
      </c>
      <c r="D586" s="2">
        <v>4511.7710400000005</v>
      </c>
      <c r="E586" s="2"/>
      <c r="F586" s="2">
        <v>4511.7710400000005</v>
      </c>
    </row>
    <row r="587" spans="1:6" x14ac:dyDescent="0.25">
      <c r="A587" s="4"/>
      <c r="B587" s="3" t="s">
        <v>1</v>
      </c>
      <c r="C587" s="2">
        <v>0</v>
      </c>
      <c r="D587" s="2">
        <v>0</v>
      </c>
      <c r="E587" s="2"/>
      <c r="F587" s="2">
        <v>0</v>
      </c>
    </row>
    <row r="588" spans="1:6" x14ac:dyDescent="0.25">
      <c r="A588" s="7"/>
      <c r="B588" s="6" t="s">
        <v>60</v>
      </c>
      <c r="C588" s="5">
        <f>(+C589+C590)</f>
        <v>179.49600000000001</v>
      </c>
      <c r="D588" s="5">
        <f>(+D589+D590)</f>
        <v>89.748000000000005</v>
      </c>
      <c r="E588" s="5"/>
      <c r="F588" s="5">
        <f>(+F589+F590)</f>
        <v>89.748000000000005</v>
      </c>
    </row>
    <row r="589" spans="1:6" x14ac:dyDescent="0.25">
      <c r="A589" s="4"/>
      <c r="B589" s="3" t="s">
        <v>2</v>
      </c>
      <c r="C589" s="2">
        <v>179.49600000000001</v>
      </c>
      <c r="D589" s="2">
        <v>89.748000000000005</v>
      </c>
      <c r="E589" s="2"/>
      <c r="F589" s="2">
        <v>89.748000000000005</v>
      </c>
    </row>
    <row r="590" spans="1:6" x14ac:dyDescent="0.25">
      <c r="A590" s="4"/>
      <c r="B590" s="3" t="s">
        <v>1</v>
      </c>
      <c r="C590" s="2">
        <v>0</v>
      </c>
      <c r="D590" s="2">
        <v>0</v>
      </c>
      <c r="E590" s="2"/>
      <c r="F590" s="2">
        <v>0</v>
      </c>
    </row>
    <row r="591" spans="1:6" ht="22.5" x14ac:dyDescent="0.25">
      <c r="A591" s="7"/>
      <c r="B591" s="6" t="s">
        <v>59</v>
      </c>
      <c r="C591" s="5">
        <f>(+C592+C593)</f>
        <v>2701.7369499999995</v>
      </c>
      <c r="D591" s="5">
        <f>(+D592+D593)</f>
        <v>2046.6623300000001</v>
      </c>
      <c r="E591" s="5"/>
      <c r="F591" s="5">
        <f>(+F592+F593)</f>
        <v>1856.7552599999999</v>
      </c>
    </row>
    <row r="592" spans="1:6" x14ac:dyDescent="0.25">
      <c r="A592" s="4"/>
      <c r="B592" s="3" t="s">
        <v>2</v>
      </c>
      <c r="C592" s="2">
        <v>2701.7369499999995</v>
      </c>
      <c r="D592" s="2">
        <v>2046.6623300000001</v>
      </c>
      <c r="E592" s="2"/>
      <c r="F592" s="2">
        <v>1856.7552599999999</v>
      </c>
    </row>
    <row r="593" spans="1:6" x14ac:dyDescent="0.25">
      <c r="A593" s="4"/>
      <c r="B593" s="3" t="s">
        <v>1</v>
      </c>
      <c r="C593" s="2">
        <v>0</v>
      </c>
      <c r="D593" s="2">
        <v>0</v>
      </c>
      <c r="E593" s="2"/>
      <c r="F593" s="2">
        <v>0</v>
      </c>
    </row>
    <row r="594" spans="1:6" ht="22.5" x14ac:dyDescent="0.25">
      <c r="A594" s="7"/>
      <c r="B594" s="6" t="s">
        <v>58</v>
      </c>
      <c r="C594" s="5">
        <f>(+C595+C596)</f>
        <v>535.11526000000003</v>
      </c>
      <c r="D594" s="5">
        <f>(+D595+D596)</f>
        <v>303.45448000000005</v>
      </c>
      <c r="E594" s="5"/>
      <c r="F594" s="5">
        <f>(+F595+F596)</f>
        <v>175.72015999999996</v>
      </c>
    </row>
    <row r="595" spans="1:6" x14ac:dyDescent="0.25">
      <c r="A595" s="4"/>
      <c r="B595" s="3" t="s">
        <v>2</v>
      </c>
      <c r="C595" s="2">
        <v>535.11526000000003</v>
      </c>
      <c r="D595" s="2">
        <v>303.45448000000005</v>
      </c>
      <c r="E595" s="2"/>
      <c r="F595" s="2">
        <v>175.72015999999996</v>
      </c>
    </row>
    <row r="596" spans="1:6" x14ac:dyDescent="0.25">
      <c r="A596" s="4"/>
      <c r="B596" s="3" t="s">
        <v>1</v>
      </c>
      <c r="C596" s="2">
        <v>0</v>
      </c>
      <c r="D596" s="2">
        <v>0</v>
      </c>
      <c r="E596" s="2"/>
      <c r="F596" s="2">
        <v>0</v>
      </c>
    </row>
    <row r="597" spans="1:6" x14ac:dyDescent="0.25">
      <c r="A597" s="7"/>
      <c r="B597" s="6" t="s">
        <v>57</v>
      </c>
      <c r="C597" s="5">
        <f>(+C598+C599)</f>
        <v>7211.3527650688729</v>
      </c>
      <c r="D597" s="5">
        <f>(+D598+D599)</f>
        <v>3581.8919636545361</v>
      </c>
      <c r="E597" s="5"/>
      <c r="F597" s="5">
        <f>(+F598+F599)</f>
        <v>3581.8919636545361</v>
      </c>
    </row>
    <row r="598" spans="1:6" x14ac:dyDescent="0.25">
      <c r="A598" s="4"/>
      <c r="B598" s="3" t="s">
        <v>2</v>
      </c>
      <c r="C598" s="2">
        <v>7211.3527650688729</v>
      </c>
      <c r="D598" s="2">
        <v>3581.8919636545361</v>
      </c>
      <c r="E598" s="2"/>
      <c r="F598" s="2">
        <v>3581.8919636545361</v>
      </c>
    </row>
    <row r="599" spans="1:6" x14ac:dyDescent="0.25">
      <c r="A599" s="4"/>
      <c r="B599" s="3" t="s">
        <v>1</v>
      </c>
      <c r="C599" s="2">
        <v>0</v>
      </c>
      <c r="D599" s="2">
        <v>0</v>
      </c>
      <c r="E599" s="2"/>
      <c r="F599" s="2">
        <v>0</v>
      </c>
    </row>
    <row r="600" spans="1:6" x14ac:dyDescent="0.25">
      <c r="A600" s="7"/>
      <c r="B600" s="6" t="s">
        <v>56</v>
      </c>
      <c r="C600" s="5">
        <f>(+C601+C602)</f>
        <v>9543.3516999999993</v>
      </c>
      <c r="D600" s="5">
        <f>(+D601+D602)</f>
        <v>5372.9116599999998</v>
      </c>
      <c r="E600" s="5"/>
      <c r="F600" s="5">
        <f>(+F601+F602)</f>
        <v>4717.2577999999994</v>
      </c>
    </row>
    <row r="601" spans="1:6" x14ac:dyDescent="0.25">
      <c r="A601" s="4"/>
      <c r="B601" s="3" t="s">
        <v>2</v>
      </c>
      <c r="C601" s="2">
        <v>9543.3516999999993</v>
      </c>
      <c r="D601" s="2">
        <v>5372.9116599999998</v>
      </c>
      <c r="E601" s="2"/>
      <c r="F601" s="2">
        <v>4717.2577999999994</v>
      </c>
    </row>
    <row r="602" spans="1:6" x14ac:dyDescent="0.25">
      <c r="A602" s="4"/>
      <c r="B602" s="3" t="s">
        <v>1</v>
      </c>
      <c r="C602" s="2">
        <v>0</v>
      </c>
      <c r="D602" s="2">
        <v>0</v>
      </c>
      <c r="E602" s="2"/>
      <c r="F602" s="2">
        <v>0</v>
      </c>
    </row>
    <row r="603" spans="1:6" ht="22.5" x14ac:dyDescent="0.25">
      <c r="A603" s="7"/>
      <c r="B603" s="6" t="s">
        <v>55</v>
      </c>
      <c r="C603" s="5">
        <f>(+C604+C605)</f>
        <v>176.81299999999999</v>
      </c>
      <c r="D603" s="5">
        <f>(+D604+D605)</f>
        <v>123.76910000000001</v>
      </c>
      <c r="E603" s="5"/>
      <c r="F603" s="5">
        <f>(+F604+F605)</f>
        <v>123.76910000000001</v>
      </c>
    </row>
    <row r="604" spans="1:6" x14ac:dyDescent="0.25">
      <c r="A604" s="4"/>
      <c r="B604" s="3" t="s">
        <v>2</v>
      </c>
      <c r="C604" s="2">
        <v>176.81299999999999</v>
      </c>
      <c r="D604" s="2">
        <v>123.76910000000001</v>
      </c>
      <c r="E604" s="2"/>
      <c r="F604" s="2">
        <v>123.76910000000001</v>
      </c>
    </row>
    <row r="605" spans="1:6" x14ac:dyDescent="0.25">
      <c r="A605" s="4"/>
      <c r="B605" s="3" t="s">
        <v>1</v>
      </c>
      <c r="C605" s="2">
        <v>0</v>
      </c>
      <c r="D605" s="2">
        <v>0</v>
      </c>
      <c r="E605" s="2"/>
      <c r="F605" s="2">
        <v>0</v>
      </c>
    </row>
    <row r="606" spans="1:6" x14ac:dyDescent="0.25">
      <c r="A606" s="7"/>
      <c r="B606" s="6" t="s">
        <v>54</v>
      </c>
      <c r="C606" s="5">
        <f>(+C607+C608)</f>
        <v>16162.723599999999</v>
      </c>
      <c r="D606" s="5">
        <f>(+D607+D608)</f>
        <v>7646.3617999999988</v>
      </c>
      <c r="E606" s="5"/>
      <c r="F606" s="5">
        <f>(+F607+F608)</f>
        <v>5680.5719600000011</v>
      </c>
    </row>
    <row r="607" spans="1:6" x14ac:dyDescent="0.25">
      <c r="A607" s="4"/>
      <c r="B607" s="3" t="s">
        <v>2</v>
      </c>
      <c r="C607" s="2">
        <v>16162.723599999999</v>
      </c>
      <c r="D607" s="2">
        <v>7646.3617999999988</v>
      </c>
      <c r="E607" s="2"/>
      <c r="F607" s="2">
        <v>5680.5719600000011</v>
      </c>
    </row>
    <row r="608" spans="1:6" x14ac:dyDescent="0.25">
      <c r="A608" s="4"/>
      <c r="B608" s="3" t="s">
        <v>1</v>
      </c>
      <c r="C608" s="2">
        <v>0</v>
      </c>
      <c r="D608" s="2">
        <v>0</v>
      </c>
      <c r="E608" s="2"/>
      <c r="F608" s="2">
        <v>0</v>
      </c>
    </row>
    <row r="609" spans="1:6" x14ac:dyDescent="0.25">
      <c r="A609" s="7"/>
      <c r="B609" s="6" t="s">
        <v>53</v>
      </c>
      <c r="C609" s="5">
        <f>(+C610+C611)</f>
        <v>8516.24</v>
      </c>
      <c r="D609" s="5">
        <f>(+D610+D611)</f>
        <v>5150.2759999999998</v>
      </c>
      <c r="E609" s="5"/>
      <c r="F609" s="5">
        <f>(+F610+F611)</f>
        <v>4270.4279899999992</v>
      </c>
    </row>
    <row r="610" spans="1:6" x14ac:dyDescent="0.25">
      <c r="A610" s="4"/>
      <c r="B610" s="3" t="s">
        <v>2</v>
      </c>
      <c r="C610" s="2">
        <v>8516.24</v>
      </c>
      <c r="D610" s="2">
        <v>5150.2759999999998</v>
      </c>
      <c r="E610" s="2"/>
      <c r="F610" s="2">
        <v>4270.4279899999992</v>
      </c>
    </row>
    <row r="611" spans="1:6" x14ac:dyDescent="0.25">
      <c r="A611" s="4"/>
      <c r="B611" s="3" t="s">
        <v>1</v>
      </c>
      <c r="C611" s="2">
        <v>0</v>
      </c>
      <c r="D611" s="2">
        <v>0</v>
      </c>
      <c r="E611" s="2"/>
      <c r="F611" s="2">
        <v>0</v>
      </c>
    </row>
    <row r="612" spans="1:6" x14ac:dyDescent="0.25">
      <c r="A612" s="7"/>
      <c r="B612" s="6" t="s">
        <v>52</v>
      </c>
      <c r="C612" s="5">
        <f>(+C613+C614)</f>
        <v>7870.2202600000001</v>
      </c>
      <c r="D612" s="5">
        <f>(+D613+D614)</f>
        <v>4056.194015</v>
      </c>
      <c r="E612" s="5"/>
      <c r="F612" s="5">
        <f>(+F613+F614)</f>
        <v>3733.0344499999997</v>
      </c>
    </row>
    <row r="613" spans="1:6" ht="15.75" x14ac:dyDescent="0.25">
      <c r="A613" s="4"/>
      <c r="B613" s="3" t="s">
        <v>2</v>
      </c>
      <c r="C613" s="2">
        <v>7870.2202600000001</v>
      </c>
      <c r="D613" s="2">
        <v>4056.194015</v>
      </c>
      <c r="E613" s="14"/>
      <c r="F613" s="2">
        <v>3733.0344499999997</v>
      </c>
    </row>
    <row r="614" spans="1:6" x14ac:dyDescent="0.25">
      <c r="A614" s="4"/>
      <c r="B614" s="3" t="s">
        <v>1</v>
      </c>
      <c r="C614" s="2">
        <v>0</v>
      </c>
      <c r="D614" s="2">
        <v>0</v>
      </c>
      <c r="E614" s="2"/>
      <c r="F614" s="2">
        <v>0</v>
      </c>
    </row>
    <row r="615" spans="1:6" x14ac:dyDescent="0.25">
      <c r="A615" s="7"/>
      <c r="B615" s="6" t="s">
        <v>51</v>
      </c>
      <c r="C615" s="5">
        <f>(+C616+C617)</f>
        <v>4277.8149999999996</v>
      </c>
      <c r="D615" s="5">
        <f>(+D616+D617)</f>
        <v>1776.74</v>
      </c>
      <c r="E615" s="5"/>
      <c r="F615" s="5">
        <f>(+F616+F617)</f>
        <v>1097.7101399999999</v>
      </c>
    </row>
    <row r="616" spans="1:6" x14ac:dyDescent="0.25">
      <c r="A616" s="4"/>
      <c r="B616" s="3" t="s">
        <v>2</v>
      </c>
      <c r="C616" s="2">
        <v>4277.8149999999996</v>
      </c>
      <c r="D616" s="2">
        <v>1776.74</v>
      </c>
      <c r="E616" s="2"/>
      <c r="F616" s="2">
        <v>1097.7101399999999</v>
      </c>
    </row>
    <row r="617" spans="1:6" x14ac:dyDescent="0.25">
      <c r="A617" s="4"/>
      <c r="B617" s="3" t="s">
        <v>1</v>
      </c>
      <c r="C617" s="2">
        <v>0</v>
      </c>
      <c r="D617" s="2">
        <v>0</v>
      </c>
      <c r="E617" s="2"/>
      <c r="F617" s="2">
        <v>0</v>
      </c>
    </row>
    <row r="618" spans="1:6" x14ac:dyDescent="0.25">
      <c r="A618" s="7"/>
      <c r="B618" s="6" t="s">
        <v>50</v>
      </c>
      <c r="C618" s="5">
        <f>(+C619+C620)</f>
        <v>33396.067234659393</v>
      </c>
      <c r="D618" s="5">
        <f>(+D619+D620)</f>
        <v>19444.252701322559</v>
      </c>
      <c r="E618" s="5"/>
      <c r="F618" s="5">
        <f>(+F619+F620)</f>
        <v>16629.41923</v>
      </c>
    </row>
    <row r="619" spans="1:6" x14ac:dyDescent="0.25">
      <c r="A619" s="4"/>
      <c r="B619" s="3" t="s">
        <v>2</v>
      </c>
      <c r="C619" s="2">
        <v>33396.067234659393</v>
      </c>
      <c r="D619" s="2">
        <v>19444.252701322559</v>
      </c>
      <c r="E619" s="2"/>
      <c r="F619" s="2">
        <v>16629.41923</v>
      </c>
    </row>
    <row r="620" spans="1:6" x14ac:dyDescent="0.25">
      <c r="A620" s="4"/>
      <c r="B620" s="3" t="s">
        <v>1</v>
      </c>
      <c r="C620" s="2">
        <v>0</v>
      </c>
      <c r="D620" s="2">
        <v>0</v>
      </c>
      <c r="E620" s="2"/>
      <c r="F620" s="2">
        <v>0</v>
      </c>
    </row>
    <row r="621" spans="1:6" x14ac:dyDescent="0.25">
      <c r="A621" s="7"/>
      <c r="B621" s="6" t="s">
        <v>49</v>
      </c>
      <c r="C621" s="5">
        <f>(+C622+C623)</f>
        <v>8783.8226799999993</v>
      </c>
      <c r="D621" s="5">
        <f>(+D622+D623)</f>
        <v>8205.1697499999991</v>
      </c>
      <c r="E621" s="5"/>
      <c r="F621" s="5">
        <f>(+F622+F623)</f>
        <v>2046.3553800000002</v>
      </c>
    </row>
    <row r="622" spans="1:6" x14ac:dyDescent="0.25">
      <c r="A622" s="4"/>
      <c r="B622" s="3" t="s">
        <v>2</v>
      </c>
      <c r="C622" s="2">
        <v>8783.8226799999993</v>
      </c>
      <c r="D622" s="2">
        <v>8205.1697499999991</v>
      </c>
      <c r="E622" s="2"/>
      <c r="F622" s="2">
        <v>2046.3553800000002</v>
      </c>
    </row>
    <row r="623" spans="1:6" x14ac:dyDescent="0.25">
      <c r="A623" s="4"/>
      <c r="B623" s="3" t="s">
        <v>1</v>
      </c>
      <c r="C623" s="2">
        <v>0</v>
      </c>
      <c r="D623" s="2">
        <v>0</v>
      </c>
      <c r="E623" s="2"/>
      <c r="F623" s="2">
        <v>0</v>
      </c>
    </row>
    <row r="624" spans="1:6" x14ac:dyDescent="0.25">
      <c r="A624" s="7"/>
      <c r="B624" s="6" t="s">
        <v>48</v>
      </c>
      <c r="C624" s="5">
        <f>(+C625+C626)</f>
        <v>310.18400000000003</v>
      </c>
      <c r="D624" s="5">
        <f>(+D625+D626)</f>
        <v>271.411</v>
      </c>
      <c r="E624" s="5"/>
      <c r="F624" s="5">
        <f>(+F625+F626)</f>
        <v>271.411</v>
      </c>
    </row>
    <row r="625" spans="1:6" x14ac:dyDescent="0.25">
      <c r="A625" s="4"/>
      <c r="B625" s="3" t="s">
        <v>2</v>
      </c>
      <c r="C625" s="2">
        <v>310.18400000000003</v>
      </c>
      <c r="D625" s="2">
        <v>271.411</v>
      </c>
      <c r="E625" s="2"/>
      <c r="F625" s="2">
        <v>271.411</v>
      </c>
    </row>
    <row r="626" spans="1:6" x14ac:dyDescent="0.25">
      <c r="A626" s="4"/>
      <c r="B626" s="3" t="s">
        <v>1</v>
      </c>
      <c r="C626" s="2">
        <v>0</v>
      </c>
      <c r="D626" s="2">
        <v>0</v>
      </c>
      <c r="E626" s="2"/>
      <c r="F626" s="2">
        <v>0</v>
      </c>
    </row>
    <row r="627" spans="1:6" x14ac:dyDescent="0.25">
      <c r="A627" s="7"/>
      <c r="B627" s="6" t="s">
        <v>47</v>
      </c>
      <c r="C627" s="5">
        <f>(+C628+C629)</f>
        <v>3400</v>
      </c>
      <c r="D627" s="5">
        <f>(+D628+D629)</f>
        <v>1561.1030800000001</v>
      </c>
      <c r="E627" s="5"/>
      <c r="F627" s="5">
        <f>(+F628+F629)</f>
        <v>1443.5057600000002</v>
      </c>
    </row>
    <row r="628" spans="1:6" x14ac:dyDescent="0.25">
      <c r="A628" s="4"/>
      <c r="B628" s="3" t="s">
        <v>2</v>
      </c>
      <c r="C628" s="2">
        <v>3400</v>
      </c>
      <c r="D628" s="2">
        <v>1561.1030800000001</v>
      </c>
      <c r="E628" s="2"/>
      <c r="F628" s="2">
        <v>1443.5057600000002</v>
      </c>
    </row>
    <row r="629" spans="1:6" x14ac:dyDescent="0.25">
      <c r="A629" s="4"/>
      <c r="B629" s="3" t="s">
        <v>1</v>
      </c>
      <c r="C629" s="2">
        <v>0</v>
      </c>
      <c r="D629" s="2">
        <v>0</v>
      </c>
      <c r="E629" s="2"/>
      <c r="F629" s="2">
        <v>0</v>
      </c>
    </row>
    <row r="630" spans="1:6" x14ac:dyDescent="0.25">
      <c r="A630" s="7"/>
      <c r="B630" s="6" t="s">
        <v>46</v>
      </c>
      <c r="C630" s="5">
        <f>(+C631+C632)</f>
        <v>10962.65461</v>
      </c>
      <c r="D630" s="5">
        <f>(+D631+D632)</f>
        <v>5699.2429099999999</v>
      </c>
      <c r="E630" s="5"/>
      <c r="F630" s="5">
        <f>(+F631+F632)</f>
        <v>5157.3532000000014</v>
      </c>
    </row>
    <row r="631" spans="1:6" x14ac:dyDescent="0.25">
      <c r="A631" s="4"/>
      <c r="B631" s="3" t="s">
        <v>2</v>
      </c>
      <c r="C631" s="2">
        <v>10962.65461</v>
      </c>
      <c r="D631" s="2">
        <v>5699.2429099999999</v>
      </c>
      <c r="E631" s="2"/>
      <c r="F631" s="2">
        <v>5157.3532000000014</v>
      </c>
    </row>
    <row r="632" spans="1:6" x14ac:dyDescent="0.25">
      <c r="A632" s="4"/>
      <c r="B632" s="3" t="s">
        <v>1</v>
      </c>
      <c r="C632" s="2">
        <v>0</v>
      </c>
      <c r="D632" s="2">
        <v>0</v>
      </c>
      <c r="E632" s="2"/>
      <c r="F632" s="2">
        <v>0</v>
      </c>
    </row>
    <row r="633" spans="1:6" x14ac:dyDescent="0.25">
      <c r="A633" s="7"/>
      <c r="B633" s="6" t="s">
        <v>45</v>
      </c>
      <c r="C633" s="5">
        <f>(+C634+C635)</f>
        <v>1110.6372900000001</v>
      </c>
      <c r="D633" s="5">
        <f>(+D634+D635)</f>
        <v>1110.6372900000001</v>
      </c>
      <c r="E633" s="5"/>
      <c r="F633" s="5">
        <f>(+F634+F635)</f>
        <v>245.33429999999998</v>
      </c>
    </row>
    <row r="634" spans="1:6" x14ac:dyDescent="0.25">
      <c r="A634" s="4"/>
      <c r="B634" s="3" t="s">
        <v>2</v>
      </c>
      <c r="C634" s="2">
        <v>1110.6372900000001</v>
      </c>
      <c r="D634" s="2">
        <v>1110.6372900000001</v>
      </c>
      <c r="E634" s="2"/>
      <c r="F634" s="2">
        <v>245.33429999999998</v>
      </c>
    </row>
    <row r="635" spans="1:6" x14ac:dyDescent="0.25">
      <c r="A635" s="4"/>
      <c r="B635" s="3" t="s">
        <v>1</v>
      </c>
      <c r="C635" s="2">
        <v>0</v>
      </c>
      <c r="D635" s="2">
        <v>0</v>
      </c>
      <c r="E635" s="2"/>
      <c r="F635" s="2">
        <v>0</v>
      </c>
    </row>
    <row r="636" spans="1:6" x14ac:dyDescent="0.25">
      <c r="A636" s="7"/>
      <c r="B636" s="6" t="s">
        <v>44</v>
      </c>
      <c r="C636" s="5">
        <f>(+C637+C638)</f>
        <v>3648.04279</v>
      </c>
      <c r="D636" s="5">
        <f>(+D637+D638)</f>
        <v>1824.021395</v>
      </c>
      <c r="E636" s="5"/>
      <c r="F636" s="5">
        <f>(+F637+F638)</f>
        <v>1824.021395</v>
      </c>
    </row>
    <row r="637" spans="1:6" x14ac:dyDescent="0.25">
      <c r="A637" s="4"/>
      <c r="B637" s="3" t="s">
        <v>2</v>
      </c>
      <c r="C637" s="2">
        <v>3648.04279</v>
      </c>
      <c r="D637" s="2">
        <v>1824.021395</v>
      </c>
      <c r="E637" s="2"/>
      <c r="F637" s="2">
        <v>1824.021395</v>
      </c>
    </row>
    <row r="638" spans="1:6" x14ac:dyDescent="0.25">
      <c r="A638" s="4"/>
      <c r="B638" s="3" t="s">
        <v>1</v>
      </c>
      <c r="C638" s="2">
        <v>0</v>
      </c>
      <c r="D638" s="2">
        <v>0</v>
      </c>
      <c r="E638" s="2"/>
      <c r="F638" s="2">
        <v>0</v>
      </c>
    </row>
    <row r="639" spans="1:6" x14ac:dyDescent="0.25">
      <c r="A639" s="7"/>
      <c r="B639" s="6" t="s">
        <v>43</v>
      </c>
      <c r="C639" s="5">
        <f>(+C640+C641)</f>
        <v>178.2398</v>
      </c>
      <c r="D639" s="5">
        <f>(+D640+D641)</f>
        <v>160.41567999999998</v>
      </c>
      <c r="E639" s="5"/>
      <c r="F639" s="5">
        <f>(+F640+F641)</f>
        <v>160.41567999999998</v>
      </c>
    </row>
    <row r="640" spans="1:6" x14ac:dyDescent="0.25">
      <c r="A640" s="4"/>
      <c r="B640" s="3" t="s">
        <v>2</v>
      </c>
      <c r="C640" s="2">
        <v>178.2398</v>
      </c>
      <c r="D640" s="2">
        <v>160.41567999999998</v>
      </c>
      <c r="E640" s="2"/>
      <c r="F640" s="2">
        <v>160.41567999999998</v>
      </c>
    </row>
    <row r="641" spans="1:6" x14ac:dyDescent="0.25">
      <c r="A641" s="4"/>
      <c r="B641" s="3" t="s">
        <v>1</v>
      </c>
      <c r="C641" s="2">
        <v>0</v>
      </c>
      <c r="D641" s="2">
        <v>0</v>
      </c>
      <c r="E641" s="2"/>
      <c r="F641" s="2">
        <v>0</v>
      </c>
    </row>
    <row r="642" spans="1:6" x14ac:dyDescent="0.25">
      <c r="A642" s="7"/>
      <c r="B642" s="6" t="s">
        <v>42</v>
      </c>
      <c r="C642" s="5">
        <f>(+C643+C644)</f>
        <v>1977.356</v>
      </c>
      <c r="D642" s="5">
        <f>(+D643+D644)</f>
        <v>1277.192</v>
      </c>
      <c r="E642" s="5"/>
      <c r="F642" s="5">
        <f>(+F643+F644)</f>
        <v>1075.482</v>
      </c>
    </row>
    <row r="643" spans="1:6" x14ac:dyDescent="0.25">
      <c r="A643" s="4"/>
      <c r="B643" s="3" t="s">
        <v>2</v>
      </c>
      <c r="C643" s="2">
        <v>1977.356</v>
      </c>
      <c r="D643" s="2">
        <v>1277.192</v>
      </c>
      <c r="E643" s="2"/>
      <c r="F643" s="2">
        <v>1075.482</v>
      </c>
    </row>
    <row r="644" spans="1:6" x14ac:dyDescent="0.25">
      <c r="A644" s="4"/>
      <c r="B644" s="3" t="s">
        <v>1</v>
      </c>
      <c r="C644" s="2">
        <v>0</v>
      </c>
      <c r="D644" s="2">
        <v>0</v>
      </c>
      <c r="E644" s="2"/>
      <c r="F644" s="2">
        <v>0</v>
      </c>
    </row>
    <row r="645" spans="1:6" ht="22.5" x14ac:dyDescent="0.25">
      <c r="A645" s="7"/>
      <c r="B645" s="6" t="s">
        <v>41</v>
      </c>
      <c r="C645" s="5">
        <f>(+C646+C647)</f>
        <v>308223.47802007431</v>
      </c>
      <c r="D645" s="5">
        <f>(+D646+D647)</f>
        <v>161306.35139747063</v>
      </c>
      <c r="E645" s="5"/>
      <c r="F645" s="5">
        <f>(+F646+F647)</f>
        <v>99921.792099999991</v>
      </c>
    </row>
    <row r="646" spans="1:6" x14ac:dyDescent="0.25">
      <c r="A646" s="4"/>
      <c r="B646" s="3" t="s">
        <v>2</v>
      </c>
      <c r="C646" s="2">
        <v>308223.47802007431</v>
      </c>
      <c r="D646" s="2">
        <v>161306.35139747063</v>
      </c>
      <c r="E646" s="2"/>
      <c r="F646" s="2">
        <v>99921.792099999991</v>
      </c>
    </row>
    <row r="647" spans="1:6" x14ac:dyDescent="0.25">
      <c r="A647" s="4"/>
      <c r="B647" s="3" t="s">
        <v>1</v>
      </c>
      <c r="C647" s="2">
        <v>0</v>
      </c>
      <c r="D647" s="2">
        <v>0</v>
      </c>
      <c r="E647" s="2"/>
      <c r="F647" s="2">
        <v>0</v>
      </c>
    </row>
    <row r="648" spans="1:6" x14ac:dyDescent="0.25">
      <c r="A648" s="10" t="s">
        <v>40</v>
      </c>
      <c r="B648" s="13"/>
      <c r="C648" s="12">
        <f>(+C649)</f>
        <v>58347.77433</v>
      </c>
      <c r="D648" s="12">
        <f>(+D649)</f>
        <v>30901.285</v>
      </c>
      <c r="E648" s="12"/>
      <c r="F648" s="12">
        <f>(+F649)</f>
        <v>29909.111660000002</v>
      </c>
    </row>
    <row r="649" spans="1:6" x14ac:dyDescent="0.25">
      <c r="A649" s="7"/>
      <c r="B649" s="6" t="s">
        <v>3</v>
      </c>
      <c r="C649" s="5">
        <f>(+C650+C651)</f>
        <v>58347.77433</v>
      </c>
      <c r="D649" s="5">
        <f>(+D650+D651)</f>
        <v>30901.285</v>
      </c>
      <c r="E649" s="5"/>
      <c r="F649" s="5">
        <f>(+F650+F651)</f>
        <v>29909.111660000002</v>
      </c>
    </row>
    <row r="650" spans="1:6" x14ac:dyDescent="0.25">
      <c r="A650" s="4"/>
      <c r="B650" s="3" t="s">
        <v>2</v>
      </c>
      <c r="C650" s="2">
        <v>58347.77433</v>
      </c>
      <c r="D650" s="2">
        <v>30901.285</v>
      </c>
      <c r="E650" s="2"/>
      <c r="F650" s="2">
        <v>29909.111660000002</v>
      </c>
    </row>
    <row r="651" spans="1:6" x14ac:dyDescent="0.25">
      <c r="A651" s="4"/>
      <c r="B651" s="3" t="s">
        <v>1</v>
      </c>
      <c r="C651" s="2">
        <v>0</v>
      </c>
      <c r="D651" s="2">
        <v>0</v>
      </c>
      <c r="E651" s="2"/>
      <c r="F651" s="2">
        <v>0</v>
      </c>
    </row>
    <row r="652" spans="1:6" x14ac:dyDescent="0.25">
      <c r="A652" s="10" t="s">
        <v>39</v>
      </c>
      <c r="B652" s="13"/>
      <c r="C652" s="12">
        <f>(+C653)</f>
        <v>156670.98077000005</v>
      </c>
      <c r="D652" s="12">
        <f>(+D653)</f>
        <v>77242.870150000017</v>
      </c>
      <c r="E652" s="12"/>
      <c r="F652" s="12">
        <f>(+F653)</f>
        <v>69886.579880000005</v>
      </c>
    </row>
    <row r="653" spans="1:6" x14ac:dyDescent="0.25">
      <c r="A653" s="7"/>
      <c r="B653" s="6" t="s">
        <v>3</v>
      </c>
      <c r="C653" s="5">
        <f>(+C654+C655)</f>
        <v>156670.98077000005</v>
      </c>
      <c r="D653" s="5">
        <f>(+D654+D655)</f>
        <v>77242.870150000017</v>
      </c>
      <c r="E653" s="5"/>
      <c r="F653" s="5">
        <f>(+F654+F655)</f>
        <v>69886.579880000005</v>
      </c>
    </row>
    <row r="654" spans="1:6" x14ac:dyDescent="0.25">
      <c r="A654" s="4"/>
      <c r="B654" s="3" t="s">
        <v>2</v>
      </c>
      <c r="C654" s="2">
        <v>156670.98077000005</v>
      </c>
      <c r="D654" s="2">
        <v>77242.870150000017</v>
      </c>
      <c r="E654" s="2"/>
      <c r="F654" s="2">
        <v>69886.579880000005</v>
      </c>
    </row>
    <row r="655" spans="1:6" x14ac:dyDescent="0.25">
      <c r="A655" s="4"/>
      <c r="B655" s="3" t="s">
        <v>1</v>
      </c>
      <c r="C655" s="2">
        <v>0</v>
      </c>
      <c r="D655" s="2">
        <v>0</v>
      </c>
      <c r="E655" s="2"/>
      <c r="F655" s="2">
        <v>0</v>
      </c>
    </row>
    <row r="656" spans="1:6" x14ac:dyDescent="0.25">
      <c r="A656" s="10" t="s">
        <v>38</v>
      </c>
      <c r="B656" s="13"/>
      <c r="C656" s="12">
        <f>(+C657)</f>
        <v>465419.49860880012</v>
      </c>
      <c r="D656" s="12">
        <f>(+D657)</f>
        <v>136478.30333999995</v>
      </c>
      <c r="E656" s="12"/>
      <c r="F656" s="12">
        <f>(+F657)</f>
        <v>136478.30333999995</v>
      </c>
    </row>
    <row r="657" spans="1:6" x14ac:dyDescent="0.25">
      <c r="A657" s="7"/>
      <c r="B657" s="6" t="s">
        <v>3</v>
      </c>
      <c r="C657" s="5">
        <f>(+C658+C659)</f>
        <v>465419.49860880012</v>
      </c>
      <c r="D657" s="5">
        <f>(+D658+D659)</f>
        <v>136478.30333999995</v>
      </c>
      <c r="E657" s="5"/>
      <c r="F657" s="5">
        <f>(+F658+F659)</f>
        <v>136478.30333999995</v>
      </c>
    </row>
    <row r="658" spans="1:6" x14ac:dyDescent="0.25">
      <c r="A658" s="4"/>
      <c r="B658" s="3" t="s">
        <v>2</v>
      </c>
      <c r="C658" s="2">
        <v>425555.4685188001</v>
      </c>
      <c r="D658" s="2">
        <v>130524.10187999996</v>
      </c>
      <c r="E658" s="2"/>
      <c r="F658" s="2">
        <v>130524.10187999996</v>
      </c>
    </row>
    <row r="659" spans="1:6" x14ac:dyDescent="0.25">
      <c r="A659" s="4"/>
      <c r="B659" s="3" t="s">
        <v>1</v>
      </c>
      <c r="C659" s="2">
        <v>39864.03009</v>
      </c>
      <c r="D659" s="2">
        <v>5954.2014599999993</v>
      </c>
      <c r="E659" s="2"/>
      <c r="F659" s="2">
        <v>5954.2014599999993</v>
      </c>
    </row>
    <row r="660" spans="1:6" x14ac:dyDescent="0.25">
      <c r="A660" s="10" t="s">
        <v>37</v>
      </c>
      <c r="B660" s="13"/>
      <c r="C660" s="12">
        <f>(+C661)</f>
        <v>101679.37362</v>
      </c>
      <c r="D660" s="12">
        <f>(+D661)</f>
        <v>52837.174150000006</v>
      </c>
      <c r="E660" s="12"/>
      <c r="F660" s="12">
        <f>(+F661)</f>
        <v>39780.040660000006</v>
      </c>
    </row>
    <row r="661" spans="1:6" x14ac:dyDescent="0.25">
      <c r="A661" s="7"/>
      <c r="B661" s="6" t="s">
        <v>3</v>
      </c>
      <c r="C661" s="5">
        <f>(+C662+C663)</f>
        <v>101679.37362</v>
      </c>
      <c r="D661" s="5">
        <f>(+D662+D663)</f>
        <v>52837.174150000006</v>
      </c>
      <c r="E661" s="5"/>
      <c r="F661" s="5">
        <f>(+F662+F663)</f>
        <v>39780.040660000006</v>
      </c>
    </row>
    <row r="662" spans="1:6" x14ac:dyDescent="0.25">
      <c r="A662" s="4"/>
      <c r="B662" s="3" t="s">
        <v>2</v>
      </c>
      <c r="C662" s="2">
        <v>55422.218280000001</v>
      </c>
      <c r="D662" s="2">
        <v>27830.018809999998</v>
      </c>
      <c r="E662" s="2"/>
      <c r="F662" s="2">
        <v>14772.885319999999</v>
      </c>
    </row>
    <row r="663" spans="1:6" x14ac:dyDescent="0.25">
      <c r="A663" s="4"/>
      <c r="B663" s="3" t="s">
        <v>1</v>
      </c>
      <c r="C663" s="2">
        <v>46257.155340000005</v>
      </c>
      <c r="D663" s="2">
        <v>25007.155340000005</v>
      </c>
      <c r="E663" s="2"/>
      <c r="F663" s="2">
        <v>25007.155340000005</v>
      </c>
    </row>
    <row r="664" spans="1:6" x14ac:dyDescent="0.25">
      <c r="A664" s="10" t="s">
        <v>36</v>
      </c>
      <c r="B664" s="13"/>
      <c r="C664" s="12">
        <f>(+C665)</f>
        <v>206843.2</v>
      </c>
      <c r="D664" s="12">
        <f>(+D665)</f>
        <v>206843.2</v>
      </c>
      <c r="E664" s="12"/>
      <c r="F664" s="12">
        <f>(+F665)</f>
        <v>96613.461129999996</v>
      </c>
    </row>
    <row r="665" spans="1:6" x14ac:dyDescent="0.25">
      <c r="A665" s="7"/>
      <c r="B665" s="6" t="s">
        <v>3</v>
      </c>
      <c r="C665" s="5">
        <f>(+C666+C667)</f>
        <v>206843.2</v>
      </c>
      <c r="D665" s="5">
        <f>(+D666+D667)</f>
        <v>206843.2</v>
      </c>
      <c r="E665" s="5"/>
      <c r="F665" s="5">
        <f>(+F666+F667)</f>
        <v>96613.461129999996</v>
      </c>
    </row>
    <row r="666" spans="1:6" x14ac:dyDescent="0.25">
      <c r="A666" s="4"/>
      <c r="B666" s="3" t="s">
        <v>2</v>
      </c>
      <c r="C666" s="2">
        <v>206843.2</v>
      </c>
      <c r="D666" s="2">
        <v>206843.2</v>
      </c>
      <c r="E666" s="2"/>
      <c r="F666" s="2">
        <v>96613.461129999996</v>
      </c>
    </row>
    <row r="667" spans="1:6" x14ac:dyDescent="0.25">
      <c r="A667" s="4"/>
      <c r="B667" s="3" t="s">
        <v>1</v>
      </c>
      <c r="C667" s="2">
        <v>0</v>
      </c>
      <c r="D667" s="2">
        <v>0</v>
      </c>
      <c r="E667" s="2"/>
      <c r="F667" s="2">
        <v>0</v>
      </c>
    </row>
    <row r="668" spans="1:6" x14ac:dyDescent="0.25">
      <c r="A668" s="10" t="s">
        <v>35</v>
      </c>
      <c r="B668" s="13"/>
      <c r="C668" s="12">
        <f>(+C669)</f>
        <v>401062.435</v>
      </c>
      <c r="D668" s="12">
        <f>(+D669)</f>
        <v>54411.2048</v>
      </c>
      <c r="E668" s="12"/>
      <c r="F668" s="12">
        <f>(+F669)</f>
        <v>53158.9683</v>
      </c>
    </row>
    <row r="669" spans="1:6" x14ac:dyDescent="0.25">
      <c r="A669" s="7"/>
      <c r="B669" s="6" t="s">
        <v>3</v>
      </c>
      <c r="C669" s="5">
        <f>(+C670+C671)</f>
        <v>401062.435</v>
      </c>
      <c r="D669" s="5">
        <f>(+D670+D671)</f>
        <v>54411.2048</v>
      </c>
      <c r="E669" s="5"/>
      <c r="F669" s="5">
        <f>(+F670+F671)</f>
        <v>53158.9683</v>
      </c>
    </row>
    <row r="670" spans="1:6" x14ac:dyDescent="0.25">
      <c r="A670" s="4"/>
      <c r="B670" s="3" t="s">
        <v>2</v>
      </c>
      <c r="C670" s="2">
        <v>401062.435</v>
      </c>
      <c r="D670" s="2">
        <v>54411.2048</v>
      </c>
      <c r="E670" s="2"/>
      <c r="F670" s="2">
        <v>53158.9683</v>
      </c>
    </row>
    <row r="671" spans="1:6" x14ac:dyDescent="0.25">
      <c r="A671" s="4"/>
      <c r="B671" s="3" t="s">
        <v>1</v>
      </c>
      <c r="C671" s="2">
        <v>0</v>
      </c>
      <c r="D671" s="2">
        <v>0</v>
      </c>
      <c r="E671" s="2"/>
      <c r="F671" s="2">
        <v>0</v>
      </c>
    </row>
    <row r="672" spans="1:6" x14ac:dyDescent="0.25">
      <c r="A672" s="10" t="s">
        <v>34</v>
      </c>
      <c r="B672" s="9"/>
      <c r="C672" s="8">
        <f>(+C673+C676+C679+C682+C685+C688)</f>
        <v>457236.4143</v>
      </c>
      <c r="D672" s="8">
        <f>(+D673+D676+D679+D682+D685+D688)</f>
        <v>211520.94814000002</v>
      </c>
      <c r="E672" s="8"/>
      <c r="F672" s="8">
        <f>(+F673+F676+F679+F682+F685+F688)</f>
        <v>197679.34614000001</v>
      </c>
    </row>
    <row r="673" spans="1:6" x14ac:dyDescent="0.25">
      <c r="A673" s="7"/>
      <c r="B673" s="6" t="s">
        <v>33</v>
      </c>
      <c r="C673" s="5">
        <f>(+C674+C675)</f>
        <v>93450.9</v>
      </c>
      <c r="D673" s="5">
        <f>(+D674+D675)</f>
        <v>54859.862000000001</v>
      </c>
      <c r="E673" s="5"/>
      <c r="F673" s="5">
        <f>(+F674+F675)</f>
        <v>48565.067000000003</v>
      </c>
    </row>
    <row r="674" spans="1:6" x14ac:dyDescent="0.25">
      <c r="A674" s="4"/>
      <c r="B674" s="3" t="s">
        <v>2</v>
      </c>
      <c r="C674" s="2">
        <v>93450.9</v>
      </c>
      <c r="D674" s="2">
        <v>54859.862000000001</v>
      </c>
      <c r="E674" s="2"/>
      <c r="F674" s="2">
        <v>48565.067000000003</v>
      </c>
    </row>
    <row r="675" spans="1:6" x14ac:dyDescent="0.25">
      <c r="A675" s="4"/>
      <c r="B675" s="3" t="s">
        <v>1</v>
      </c>
      <c r="C675" s="2">
        <v>0</v>
      </c>
      <c r="D675" s="2">
        <v>0</v>
      </c>
      <c r="E675" s="2"/>
      <c r="F675" s="2">
        <v>0</v>
      </c>
    </row>
    <row r="676" spans="1:6" x14ac:dyDescent="0.25">
      <c r="A676" s="7"/>
      <c r="B676" s="6" t="s">
        <v>32</v>
      </c>
      <c r="C676" s="5">
        <f>(+C677+C678)</f>
        <v>35114.199999999997</v>
      </c>
      <c r="D676" s="5">
        <f>(+D677+D678)</f>
        <v>17859.3</v>
      </c>
      <c r="E676" s="5"/>
      <c r="F676" s="5">
        <f>(+F677+F678)</f>
        <v>17846.900000000001</v>
      </c>
    </row>
    <row r="677" spans="1:6" x14ac:dyDescent="0.25">
      <c r="A677" s="4"/>
      <c r="B677" s="3" t="s">
        <v>2</v>
      </c>
      <c r="C677" s="2">
        <v>35114.199999999997</v>
      </c>
      <c r="D677" s="2">
        <v>17859.3</v>
      </c>
      <c r="E677" s="2"/>
      <c r="F677" s="2">
        <v>17846.900000000001</v>
      </c>
    </row>
    <row r="678" spans="1:6" x14ac:dyDescent="0.25">
      <c r="A678" s="4"/>
      <c r="B678" s="3" t="s">
        <v>1</v>
      </c>
      <c r="C678" s="2">
        <v>0</v>
      </c>
      <c r="D678" s="2">
        <v>0</v>
      </c>
      <c r="E678" s="2"/>
      <c r="F678" s="2">
        <v>0</v>
      </c>
    </row>
    <row r="679" spans="1:6" x14ac:dyDescent="0.25">
      <c r="A679" s="7"/>
      <c r="B679" s="6" t="s">
        <v>31</v>
      </c>
      <c r="C679" s="5">
        <f>(+C680+C681)</f>
        <v>241367.83129999999</v>
      </c>
      <c r="D679" s="5">
        <f>(+D680+D681)</f>
        <v>101969.732</v>
      </c>
      <c r="E679" s="5"/>
      <c r="F679" s="5">
        <f>(+F680+F681)</f>
        <v>94561.3</v>
      </c>
    </row>
    <row r="680" spans="1:6" x14ac:dyDescent="0.25">
      <c r="A680" s="4"/>
      <c r="B680" s="3" t="s">
        <v>2</v>
      </c>
      <c r="C680" s="2">
        <v>241367.83129999999</v>
      </c>
      <c r="D680" s="2">
        <v>101969.732</v>
      </c>
      <c r="E680" s="2"/>
      <c r="F680" s="2">
        <v>94561.3</v>
      </c>
    </row>
    <row r="681" spans="1:6" x14ac:dyDescent="0.25">
      <c r="A681" s="4"/>
      <c r="B681" s="3" t="s">
        <v>1</v>
      </c>
      <c r="C681" s="2">
        <v>0</v>
      </c>
      <c r="D681" s="2">
        <v>0</v>
      </c>
      <c r="E681" s="2"/>
      <c r="F681" s="2">
        <v>0</v>
      </c>
    </row>
    <row r="682" spans="1:6" x14ac:dyDescent="0.25">
      <c r="A682" s="7"/>
      <c r="B682" s="6" t="s">
        <v>30</v>
      </c>
      <c r="C682" s="5">
        <f>(+C683+C684)</f>
        <v>43532.1</v>
      </c>
      <c r="D682" s="5">
        <f>(+D683+D684)</f>
        <v>17658.651140000005</v>
      </c>
      <c r="E682" s="5"/>
      <c r="F682" s="5">
        <f>(+F683+F684)</f>
        <v>17658.651140000005</v>
      </c>
    </row>
    <row r="683" spans="1:6" x14ac:dyDescent="0.25">
      <c r="A683" s="4"/>
      <c r="B683" s="3" t="s">
        <v>2</v>
      </c>
      <c r="C683" s="2">
        <v>43532.1</v>
      </c>
      <c r="D683" s="2">
        <v>17658.651140000005</v>
      </c>
      <c r="E683" s="2"/>
      <c r="F683" s="2">
        <v>17658.651140000005</v>
      </c>
    </row>
    <row r="684" spans="1:6" x14ac:dyDescent="0.25">
      <c r="A684" s="4"/>
      <c r="B684" s="3" t="s">
        <v>1</v>
      </c>
      <c r="C684" s="2">
        <v>0</v>
      </c>
      <c r="D684" s="2">
        <v>0</v>
      </c>
      <c r="E684" s="2"/>
      <c r="F684" s="2">
        <v>0</v>
      </c>
    </row>
    <row r="685" spans="1:6" x14ac:dyDescent="0.25">
      <c r="A685" s="7"/>
      <c r="B685" s="6" t="s">
        <v>29</v>
      </c>
      <c r="C685" s="5">
        <f>(+C686+C687)</f>
        <v>1926.7</v>
      </c>
      <c r="D685" s="5">
        <f>(+D686+D687)</f>
        <v>1066.5830000000001</v>
      </c>
      <c r="E685" s="5"/>
      <c r="F685" s="5">
        <f>(+F686+F687)</f>
        <v>1066.5830000000001</v>
      </c>
    </row>
    <row r="686" spans="1:6" x14ac:dyDescent="0.25">
      <c r="A686" s="4"/>
      <c r="B686" s="3" t="s">
        <v>2</v>
      </c>
      <c r="C686" s="2">
        <v>1926.7</v>
      </c>
      <c r="D686" s="2">
        <v>1066.5830000000001</v>
      </c>
      <c r="E686" s="2"/>
      <c r="F686" s="2">
        <v>1066.5830000000001</v>
      </c>
    </row>
    <row r="687" spans="1:6" x14ac:dyDescent="0.25">
      <c r="A687" s="4"/>
      <c r="B687" s="3" t="s">
        <v>1</v>
      </c>
      <c r="C687" s="2">
        <v>0</v>
      </c>
      <c r="D687" s="2">
        <v>0</v>
      </c>
      <c r="E687" s="2"/>
      <c r="F687" s="2">
        <v>0</v>
      </c>
    </row>
    <row r="688" spans="1:6" x14ac:dyDescent="0.25">
      <c r="A688" s="7"/>
      <c r="B688" s="6" t="s">
        <v>28</v>
      </c>
      <c r="C688" s="5">
        <f>(+C689+C690)</f>
        <v>41844.682999999997</v>
      </c>
      <c r="D688" s="5">
        <f>(+D689+D690)</f>
        <v>18106.82</v>
      </c>
      <c r="E688" s="5"/>
      <c r="F688" s="5">
        <f>(+F689+F690)</f>
        <v>17980.845000000001</v>
      </c>
    </row>
    <row r="689" spans="1:6" x14ac:dyDescent="0.25">
      <c r="A689" s="4"/>
      <c r="B689" s="3" t="s">
        <v>2</v>
      </c>
      <c r="C689" s="2">
        <v>41844.682999999997</v>
      </c>
      <c r="D689" s="2">
        <v>18106.82</v>
      </c>
      <c r="E689" s="2"/>
      <c r="F689" s="2">
        <v>17980.845000000001</v>
      </c>
    </row>
    <row r="690" spans="1:6" x14ac:dyDescent="0.25">
      <c r="A690" s="4"/>
      <c r="B690" s="3" t="s">
        <v>1</v>
      </c>
      <c r="C690" s="2">
        <v>0</v>
      </c>
      <c r="D690" s="2">
        <v>0</v>
      </c>
      <c r="E690" s="2"/>
      <c r="F690" s="2">
        <v>0</v>
      </c>
    </row>
    <row r="691" spans="1:6" x14ac:dyDescent="0.25">
      <c r="A691" s="10" t="s">
        <v>27</v>
      </c>
      <c r="B691" s="9"/>
      <c r="C691" s="8">
        <f>(+C692+C695+C698+C701+C704+C707+C710+C713+C716+C719+C722+C725)</f>
        <v>583163.40048000007</v>
      </c>
      <c r="D691" s="8">
        <f>(+D692+D695+D698+D701+D704+D707+D710+D713+D716+D719+D722+D725)</f>
        <v>296834.34948499996</v>
      </c>
      <c r="E691" s="8"/>
      <c r="F691" s="8">
        <f>(+F692+F695+F698+F701+F704+F707+F710+F713+F716+F719+F722+F725)</f>
        <v>245513.38280000002</v>
      </c>
    </row>
    <row r="692" spans="1:6" x14ac:dyDescent="0.25">
      <c r="A692" s="7"/>
      <c r="B692" s="6" t="s">
        <v>3</v>
      </c>
      <c r="C692" s="5">
        <f>(+C693+C694)</f>
        <v>10993.567999999999</v>
      </c>
      <c r="D692" s="5">
        <f>(+D693+D694)</f>
        <v>6359.7690000000002</v>
      </c>
      <c r="E692" s="5"/>
      <c r="F692" s="5">
        <f>(+F693+F694)</f>
        <v>5786.23495</v>
      </c>
    </row>
    <row r="693" spans="1:6" x14ac:dyDescent="0.25">
      <c r="A693" s="4"/>
      <c r="B693" s="3" t="s">
        <v>2</v>
      </c>
      <c r="C693" s="2">
        <v>10993.567999999999</v>
      </c>
      <c r="D693" s="2">
        <v>6359.7690000000002</v>
      </c>
      <c r="E693" s="2"/>
      <c r="F693" s="2">
        <v>5786.23495</v>
      </c>
    </row>
    <row r="694" spans="1:6" x14ac:dyDescent="0.25">
      <c r="A694" s="4"/>
      <c r="B694" s="3" t="s">
        <v>1</v>
      </c>
      <c r="C694" s="2">
        <v>0</v>
      </c>
      <c r="D694" s="2">
        <v>0</v>
      </c>
      <c r="E694" s="2"/>
      <c r="F694" s="2">
        <v>0</v>
      </c>
    </row>
    <row r="695" spans="1:6" x14ac:dyDescent="0.25">
      <c r="A695" s="7"/>
      <c r="B695" s="6" t="s">
        <v>26</v>
      </c>
      <c r="C695" s="5">
        <f>(+C696+C697)</f>
        <v>461255.97899999999</v>
      </c>
      <c r="D695" s="5">
        <f>(+D696+D697)</f>
        <v>233475.79</v>
      </c>
      <c r="E695" s="5"/>
      <c r="F695" s="5">
        <f>(+F696+F697)</f>
        <v>207312.85</v>
      </c>
    </row>
    <row r="696" spans="1:6" x14ac:dyDescent="0.25">
      <c r="A696" s="4"/>
      <c r="B696" s="3" t="s">
        <v>2</v>
      </c>
      <c r="C696" s="2">
        <v>461255.97899999999</v>
      </c>
      <c r="D696" s="2">
        <v>233475.79</v>
      </c>
      <c r="E696" s="2"/>
      <c r="F696" s="2">
        <v>207312.85</v>
      </c>
    </row>
    <row r="697" spans="1:6" x14ac:dyDescent="0.25">
      <c r="A697" s="4"/>
      <c r="B697" s="3" t="s">
        <v>1</v>
      </c>
      <c r="C697" s="2">
        <v>0</v>
      </c>
      <c r="D697" s="2">
        <v>0</v>
      </c>
      <c r="E697" s="2"/>
      <c r="F697" s="2">
        <v>0</v>
      </c>
    </row>
    <row r="698" spans="1:6" x14ac:dyDescent="0.25">
      <c r="A698" s="7"/>
      <c r="B698" s="6" t="s">
        <v>25</v>
      </c>
      <c r="C698" s="5">
        <f>(+C699+C700)</f>
        <v>75878.019</v>
      </c>
      <c r="D698" s="5">
        <f>(+D699+D700)</f>
        <v>36815.843000000001</v>
      </c>
      <c r="E698" s="5"/>
      <c r="F698" s="5">
        <f>(+F699+F700)</f>
        <v>15921.54</v>
      </c>
    </row>
    <row r="699" spans="1:6" x14ac:dyDescent="0.25">
      <c r="A699" s="4"/>
      <c r="B699" s="3" t="s">
        <v>2</v>
      </c>
      <c r="C699" s="2">
        <v>75878.019</v>
      </c>
      <c r="D699" s="2">
        <v>36815.843000000001</v>
      </c>
      <c r="E699" s="2"/>
      <c r="F699" s="2">
        <v>15921.54</v>
      </c>
    </row>
    <row r="700" spans="1:6" x14ac:dyDescent="0.25">
      <c r="A700" s="4"/>
      <c r="B700" s="3" t="s">
        <v>1</v>
      </c>
      <c r="C700" s="2">
        <v>0</v>
      </c>
      <c r="D700" s="2">
        <v>0</v>
      </c>
      <c r="E700" s="2"/>
      <c r="F700" s="2">
        <v>0</v>
      </c>
    </row>
    <row r="701" spans="1:6" x14ac:dyDescent="0.25">
      <c r="A701" s="7"/>
      <c r="B701" s="6" t="s">
        <v>24</v>
      </c>
      <c r="C701" s="5">
        <f>(+C702+C703)</f>
        <v>440.83499999999998</v>
      </c>
      <c r="D701" s="5">
        <f>(+D702+D703)</f>
        <v>187.48400000000001</v>
      </c>
      <c r="E701" s="5"/>
      <c r="F701" s="5">
        <f>(+F702+F703)</f>
        <v>187.48400000000001</v>
      </c>
    </row>
    <row r="702" spans="1:6" x14ac:dyDescent="0.25">
      <c r="A702" s="4"/>
      <c r="B702" s="3" t="s">
        <v>2</v>
      </c>
      <c r="C702" s="2">
        <v>440.83499999999998</v>
      </c>
      <c r="D702" s="2">
        <v>187.48400000000001</v>
      </c>
      <c r="E702" s="2"/>
      <c r="F702" s="2">
        <v>187.48400000000001</v>
      </c>
    </row>
    <row r="703" spans="1:6" x14ac:dyDescent="0.25">
      <c r="A703" s="4"/>
      <c r="B703" s="3" t="s">
        <v>1</v>
      </c>
      <c r="C703" s="2">
        <v>0</v>
      </c>
      <c r="D703" s="2">
        <v>0</v>
      </c>
      <c r="E703" s="2"/>
      <c r="F703" s="2">
        <v>0</v>
      </c>
    </row>
    <row r="704" spans="1:6" x14ac:dyDescent="0.25">
      <c r="A704" s="7"/>
      <c r="B704" s="6" t="s">
        <v>23</v>
      </c>
      <c r="C704" s="5">
        <f>(+C705+C706)</f>
        <v>256.27832000000001</v>
      </c>
      <c r="D704" s="5">
        <f>(+D705+D706)</f>
        <v>64.069580000000002</v>
      </c>
      <c r="E704" s="5"/>
      <c r="F704" s="5">
        <f>(+F705+F706)</f>
        <v>0</v>
      </c>
    </row>
    <row r="705" spans="1:6" x14ac:dyDescent="0.25">
      <c r="A705" s="4"/>
      <c r="B705" s="3" t="s">
        <v>2</v>
      </c>
      <c r="C705" s="2">
        <v>256.27832000000001</v>
      </c>
      <c r="D705" s="2">
        <v>64.069580000000002</v>
      </c>
      <c r="E705" s="2"/>
      <c r="F705" s="2">
        <v>0</v>
      </c>
    </row>
    <row r="706" spans="1:6" x14ac:dyDescent="0.25">
      <c r="A706" s="4"/>
      <c r="B706" s="3" t="s">
        <v>1</v>
      </c>
      <c r="C706" s="2">
        <v>0</v>
      </c>
      <c r="D706" s="2">
        <v>0</v>
      </c>
      <c r="E706" s="2"/>
      <c r="F706" s="2">
        <v>0</v>
      </c>
    </row>
    <row r="707" spans="1:6" x14ac:dyDescent="0.25">
      <c r="A707" s="7"/>
      <c r="B707" s="6" t="s">
        <v>22</v>
      </c>
      <c r="C707" s="5">
        <f>(+C708+C709)</f>
        <v>195.41245999999998</v>
      </c>
      <c r="D707" s="5">
        <f>(+D708+D709)</f>
        <v>48.853114999999995</v>
      </c>
      <c r="E707" s="5"/>
      <c r="F707" s="5">
        <f>(+F708+F709)</f>
        <v>0</v>
      </c>
    </row>
    <row r="708" spans="1:6" x14ac:dyDescent="0.25">
      <c r="A708" s="4"/>
      <c r="B708" s="3" t="s">
        <v>2</v>
      </c>
      <c r="C708" s="2">
        <v>195.41245999999998</v>
      </c>
      <c r="D708" s="2">
        <v>48.853114999999995</v>
      </c>
      <c r="E708" s="2"/>
      <c r="F708" s="2">
        <v>0</v>
      </c>
    </row>
    <row r="709" spans="1:6" x14ac:dyDescent="0.25">
      <c r="A709" s="4"/>
      <c r="B709" s="3" t="s">
        <v>1</v>
      </c>
      <c r="C709" s="2">
        <v>0</v>
      </c>
      <c r="D709" s="2">
        <v>0</v>
      </c>
      <c r="E709" s="2"/>
      <c r="F709" s="2">
        <v>0</v>
      </c>
    </row>
    <row r="710" spans="1:6" x14ac:dyDescent="0.25">
      <c r="A710" s="7"/>
      <c r="B710" s="6" t="s">
        <v>21</v>
      </c>
      <c r="C710" s="5">
        <f>(+C711+C712)</f>
        <v>468.41728000000001</v>
      </c>
      <c r="D710" s="5">
        <f>(+D711+D712)</f>
        <v>234.20864</v>
      </c>
      <c r="E710" s="5"/>
      <c r="F710" s="5">
        <f>(+F711+F712)</f>
        <v>234.20864</v>
      </c>
    </row>
    <row r="711" spans="1:6" x14ac:dyDescent="0.25">
      <c r="A711" s="4"/>
      <c r="B711" s="3" t="s">
        <v>2</v>
      </c>
      <c r="C711" s="2">
        <v>468.41728000000001</v>
      </c>
      <c r="D711" s="2">
        <v>234.20864</v>
      </c>
      <c r="E711" s="2"/>
      <c r="F711" s="2">
        <v>234.20864</v>
      </c>
    </row>
    <row r="712" spans="1:6" x14ac:dyDescent="0.25">
      <c r="A712" s="4"/>
      <c r="B712" s="3" t="s">
        <v>1</v>
      </c>
      <c r="C712" s="2">
        <v>0</v>
      </c>
      <c r="D712" s="2">
        <v>0</v>
      </c>
      <c r="E712" s="2"/>
      <c r="F712" s="2">
        <v>0</v>
      </c>
    </row>
    <row r="713" spans="1:6" x14ac:dyDescent="0.25">
      <c r="A713" s="7"/>
      <c r="B713" s="6" t="s">
        <v>20</v>
      </c>
      <c r="C713" s="5">
        <f>(+C714+C715)</f>
        <v>4034.3335999999999</v>
      </c>
      <c r="D713" s="5">
        <f>(+D714+D715)</f>
        <v>3387.5551199999995</v>
      </c>
      <c r="E713" s="5"/>
      <c r="F713" s="5">
        <f>(+F714+F715)</f>
        <v>3387.5551199999995</v>
      </c>
    </row>
    <row r="714" spans="1:6" x14ac:dyDescent="0.25">
      <c r="A714" s="4"/>
      <c r="B714" s="3" t="s">
        <v>2</v>
      </c>
      <c r="C714" s="2">
        <v>4034.3335999999999</v>
      </c>
      <c r="D714" s="2">
        <v>3387.5551199999995</v>
      </c>
      <c r="E714" s="2"/>
      <c r="F714" s="2">
        <v>3387.5551199999995</v>
      </c>
    </row>
    <row r="715" spans="1:6" x14ac:dyDescent="0.25">
      <c r="A715" s="4"/>
      <c r="B715" s="3" t="s">
        <v>1</v>
      </c>
      <c r="C715" s="2">
        <v>0</v>
      </c>
      <c r="D715" s="2">
        <v>0</v>
      </c>
      <c r="E715" s="2"/>
      <c r="F715" s="2">
        <v>0</v>
      </c>
    </row>
    <row r="716" spans="1:6" x14ac:dyDescent="0.25">
      <c r="A716" s="7"/>
      <c r="B716" s="6" t="s">
        <v>19</v>
      </c>
      <c r="C716" s="5">
        <f>(+C717+C718)</f>
        <v>3151.326</v>
      </c>
      <c r="D716" s="5">
        <f>(+D717+D718)</f>
        <v>1574.1627900000001</v>
      </c>
      <c r="E716" s="5"/>
      <c r="F716" s="5">
        <f>(+F717+F718)</f>
        <v>1318.10751</v>
      </c>
    </row>
    <row r="717" spans="1:6" x14ac:dyDescent="0.25">
      <c r="A717" s="4"/>
      <c r="B717" s="3" t="s">
        <v>2</v>
      </c>
      <c r="C717" s="2">
        <v>3151.326</v>
      </c>
      <c r="D717" s="2">
        <v>1574.1627900000001</v>
      </c>
      <c r="E717" s="2"/>
      <c r="F717" s="2">
        <v>1318.10751</v>
      </c>
    </row>
    <row r="718" spans="1:6" x14ac:dyDescent="0.25">
      <c r="A718" s="4"/>
      <c r="B718" s="3" t="s">
        <v>1</v>
      </c>
      <c r="C718" s="2">
        <v>0</v>
      </c>
      <c r="D718" s="2">
        <v>0</v>
      </c>
      <c r="E718" s="2"/>
      <c r="F718" s="2">
        <v>0</v>
      </c>
    </row>
    <row r="719" spans="1:6" x14ac:dyDescent="0.25">
      <c r="A719" s="7"/>
      <c r="B719" s="6" t="s">
        <v>18</v>
      </c>
      <c r="C719" s="5">
        <f>(+C720+C721)</f>
        <v>3060.6</v>
      </c>
      <c r="D719" s="5">
        <f>(+D720+D721)</f>
        <v>658.08186999999998</v>
      </c>
      <c r="E719" s="5"/>
      <c r="F719" s="5">
        <f>(+F720+F721)</f>
        <v>658.08186999999998</v>
      </c>
    </row>
    <row r="720" spans="1:6" x14ac:dyDescent="0.25">
      <c r="A720" s="4"/>
      <c r="B720" s="3" t="s">
        <v>2</v>
      </c>
      <c r="C720" s="2">
        <v>3060.6</v>
      </c>
      <c r="D720" s="2">
        <v>658.08186999999998</v>
      </c>
      <c r="E720" s="2"/>
      <c r="F720" s="2">
        <v>658.08186999999998</v>
      </c>
    </row>
    <row r="721" spans="1:6" x14ac:dyDescent="0.25">
      <c r="A721" s="4"/>
      <c r="B721" s="3" t="s">
        <v>1</v>
      </c>
      <c r="C721" s="2">
        <v>0</v>
      </c>
      <c r="D721" s="2">
        <v>0</v>
      </c>
      <c r="E721" s="2"/>
      <c r="F721" s="2">
        <v>0</v>
      </c>
    </row>
    <row r="722" spans="1:6" x14ac:dyDescent="0.25">
      <c r="A722" s="7"/>
      <c r="B722" s="6" t="s">
        <v>17</v>
      </c>
      <c r="C722" s="5">
        <f>(+C723+C724)</f>
        <v>13446.34686</v>
      </c>
      <c r="D722" s="5">
        <f>(+D723+D724)</f>
        <v>7817.8422199999995</v>
      </c>
      <c r="E722" s="5"/>
      <c r="F722" s="5">
        <f>(+F723+F724)</f>
        <v>7896.7669999999998</v>
      </c>
    </row>
    <row r="723" spans="1:6" x14ac:dyDescent="0.25">
      <c r="A723" s="4"/>
      <c r="B723" s="3" t="s">
        <v>2</v>
      </c>
      <c r="C723" s="2">
        <v>13446.34686</v>
      </c>
      <c r="D723" s="2">
        <v>7817.8422199999995</v>
      </c>
      <c r="E723" s="2"/>
      <c r="F723" s="2">
        <v>7896.7669999999998</v>
      </c>
    </row>
    <row r="724" spans="1:6" x14ac:dyDescent="0.25">
      <c r="A724" s="4"/>
      <c r="B724" s="3" t="s">
        <v>1</v>
      </c>
      <c r="C724" s="2">
        <v>0</v>
      </c>
      <c r="D724" s="2">
        <v>0</v>
      </c>
      <c r="E724" s="2"/>
      <c r="F724" s="2">
        <v>0</v>
      </c>
    </row>
    <row r="725" spans="1:6" x14ac:dyDescent="0.25">
      <c r="A725" s="7"/>
      <c r="B725" s="6" t="s">
        <v>16</v>
      </c>
      <c r="C725" s="5">
        <f>(+C726+C727)</f>
        <v>9982.2849600000009</v>
      </c>
      <c r="D725" s="5">
        <f>(+D726+D727)</f>
        <v>6210.6901500000004</v>
      </c>
      <c r="E725" s="5"/>
      <c r="F725" s="5">
        <f>(+F726+F727)</f>
        <v>2810.5537100000001</v>
      </c>
    </row>
    <row r="726" spans="1:6" x14ac:dyDescent="0.25">
      <c r="A726" s="4"/>
      <c r="B726" s="3" t="s">
        <v>2</v>
      </c>
      <c r="C726" s="2">
        <v>9982.2849600000009</v>
      </c>
      <c r="D726" s="2">
        <v>6210.6901500000004</v>
      </c>
      <c r="E726" s="2"/>
      <c r="F726" s="2">
        <v>2810.5537100000001</v>
      </c>
    </row>
    <row r="727" spans="1:6" x14ac:dyDescent="0.25">
      <c r="A727" s="4"/>
      <c r="B727" s="3" t="s">
        <v>1</v>
      </c>
      <c r="C727" s="2">
        <v>0</v>
      </c>
      <c r="D727" s="2">
        <v>0</v>
      </c>
      <c r="E727" s="2"/>
      <c r="F727" s="2">
        <v>0</v>
      </c>
    </row>
    <row r="728" spans="1:6" x14ac:dyDescent="0.25">
      <c r="A728" s="10" t="s">
        <v>15</v>
      </c>
      <c r="B728" s="13"/>
      <c r="C728" s="12">
        <f>(+C729+C730)</f>
        <v>23187093.139987081</v>
      </c>
      <c r="D728" s="12">
        <f>(+D729+D730)</f>
        <v>9480651.0488577001</v>
      </c>
      <c r="E728" s="12"/>
      <c r="F728" s="12">
        <f>(+F729+F730)</f>
        <v>7877042.7072320869</v>
      </c>
    </row>
    <row r="729" spans="1:6" x14ac:dyDescent="0.25">
      <c r="A729" s="4"/>
      <c r="B729" s="3" t="s">
        <v>2</v>
      </c>
      <c r="C729" s="2">
        <v>22189740.65645</v>
      </c>
      <c r="D729" s="11">
        <v>9102751.6289377008</v>
      </c>
      <c r="E729" s="11"/>
      <c r="F729" s="11">
        <v>7521439.311022087</v>
      </c>
    </row>
    <row r="730" spans="1:6" x14ac:dyDescent="0.25">
      <c r="A730" s="4"/>
      <c r="B730" s="3" t="s">
        <v>1</v>
      </c>
      <c r="C730" s="2">
        <v>997352.48353708314</v>
      </c>
      <c r="D730" s="11">
        <v>377899.41991999996</v>
      </c>
      <c r="E730" s="11"/>
      <c r="F730" s="11">
        <v>355603.39621000004</v>
      </c>
    </row>
    <row r="731" spans="1:6" x14ac:dyDescent="0.25">
      <c r="A731" s="10" t="s">
        <v>14</v>
      </c>
      <c r="B731" s="13"/>
      <c r="C731" s="12">
        <f>(+C732+C733)</f>
        <v>1014953.527</v>
      </c>
      <c r="D731" s="12">
        <f>(+D732+D733)</f>
        <v>701979.42</v>
      </c>
      <c r="E731" s="12"/>
      <c r="F731" s="12">
        <f>(+F732+F733)</f>
        <v>670666.897</v>
      </c>
    </row>
    <row r="732" spans="1:6" x14ac:dyDescent="0.25">
      <c r="A732" s="4"/>
      <c r="B732" s="3" t="s">
        <v>2</v>
      </c>
      <c r="C732" s="2">
        <v>1014953.527</v>
      </c>
      <c r="D732" s="11">
        <v>701979.42</v>
      </c>
      <c r="E732" s="11"/>
      <c r="F732" s="11">
        <v>670666.897</v>
      </c>
    </row>
    <row r="733" spans="1:6" x14ac:dyDescent="0.25">
      <c r="A733" s="4"/>
      <c r="B733" s="3" t="s">
        <v>1</v>
      </c>
      <c r="C733" s="2">
        <v>0</v>
      </c>
      <c r="D733" s="2">
        <v>0</v>
      </c>
      <c r="E733" s="2"/>
      <c r="F733" s="2">
        <v>0</v>
      </c>
    </row>
    <row r="734" spans="1:6" x14ac:dyDescent="0.25">
      <c r="A734" s="10" t="s">
        <v>13</v>
      </c>
      <c r="B734" s="9"/>
      <c r="C734" s="8">
        <f>(+C735+C738+C741+C744+C747+C750+C753+C756)</f>
        <v>202436918.31052431</v>
      </c>
      <c r="D734" s="8">
        <f t="shared" ref="D734:F734" si="5">(+D735+D738+D741+D744+D747+D750+D753+D756)</f>
        <v>107934904.69905345</v>
      </c>
      <c r="E734" s="8"/>
      <c r="F734" s="8">
        <f t="shared" si="5"/>
        <v>102490610.68300389</v>
      </c>
    </row>
    <row r="735" spans="1:6" x14ac:dyDescent="0.25">
      <c r="A735" s="7"/>
      <c r="B735" s="6" t="s">
        <v>12</v>
      </c>
      <c r="C735" s="5">
        <f>(+C736+C737)</f>
        <v>163513004.57499909</v>
      </c>
      <c r="D735" s="5">
        <f>(+D736+D737)</f>
        <v>89461006.77599977</v>
      </c>
      <c r="E735" s="5"/>
      <c r="F735" s="5">
        <f>(+F736+F737)</f>
        <v>86426784.765000001</v>
      </c>
    </row>
    <row r="736" spans="1:6" x14ac:dyDescent="0.25">
      <c r="A736" s="4"/>
      <c r="B736" s="3" t="s">
        <v>2</v>
      </c>
      <c r="C736" s="2">
        <v>14424494.545000019</v>
      </c>
      <c r="D736" s="2">
        <v>6133789.9310000082</v>
      </c>
      <c r="E736" s="2"/>
      <c r="F736" s="2">
        <v>6116177.4879999999</v>
      </c>
    </row>
    <row r="737" spans="1:6" x14ac:dyDescent="0.25">
      <c r="A737" s="4"/>
      <c r="B737" s="3" t="s">
        <v>1</v>
      </c>
      <c r="C737" s="2">
        <v>149088510.02999908</v>
      </c>
      <c r="D737" s="2">
        <v>83327216.84499976</v>
      </c>
      <c r="E737" s="2"/>
      <c r="F737" s="2">
        <v>80310607.276999995</v>
      </c>
    </row>
    <row r="738" spans="1:6" x14ac:dyDescent="0.25">
      <c r="A738" s="7"/>
      <c r="B738" s="6" t="s">
        <v>11</v>
      </c>
      <c r="C738" s="5">
        <f>(+C739+C740)</f>
        <v>278754.87728800008</v>
      </c>
      <c r="D738" s="5">
        <f>(+D739+D740)</f>
        <v>63774.582000000002</v>
      </c>
      <c r="E738" s="5"/>
      <c r="F738" s="5">
        <f>(+F739+F740)</f>
        <v>63774.582000000002</v>
      </c>
    </row>
    <row r="739" spans="1:6" x14ac:dyDescent="0.25">
      <c r="A739" s="4"/>
      <c r="B739" s="3" t="s">
        <v>2</v>
      </c>
      <c r="C739" s="2">
        <v>222894.87728800005</v>
      </c>
      <c r="D739" s="2">
        <v>63774.582000000002</v>
      </c>
      <c r="E739" s="2"/>
      <c r="F739" s="2">
        <v>63774.582000000002</v>
      </c>
    </row>
    <row r="740" spans="1:6" x14ac:dyDescent="0.25">
      <c r="A740" s="4"/>
      <c r="B740" s="3" t="s">
        <v>1</v>
      </c>
      <c r="C740" s="2">
        <v>55860</v>
      </c>
      <c r="D740" s="2">
        <v>0</v>
      </c>
      <c r="E740" s="2"/>
      <c r="F740" s="2">
        <v>0</v>
      </c>
    </row>
    <row r="741" spans="1:6" x14ac:dyDescent="0.25">
      <c r="A741" s="7"/>
      <c r="B741" s="6" t="s">
        <v>10</v>
      </c>
      <c r="C741" s="5">
        <f>(+C742+C743)</f>
        <v>670131.30998834432</v>
      </c>
      <c r="D741" s="5">
        <f>(+D742+D743)</f>
        <v>129950.478</v>
      </c>
      <c r="E741" s="5"/>
      <c r="F741" s="5">
        <f>(+F742+F743)</f>
        <v>129950.478</v>
      </c>
    </row>
    <row r="742" spans="1:6" x14ac:dyDescent="0.25">
      <c r="A742" s="4"/>
      <c r="B742" s="3" t="s">
        <v>2</v>
      </c>
      <c r="C742" s="2">
        <v>664401.4123883443</v>
      </c>
      <c r="D742" s="2">
        <v>129950.478</v>
      </c>
      <c r="E742" s="2"/>
      <c r="F742" s="2">
        <v>129950.478</v>
      </c>
    </row>
    <row r="743" spans="1:6" x14ac:dyDescent="0.25">
      <c r="A743" s="4"/>
      <c r="B743" s="3" t="s">
        <v>1</v>
      </c>
      <c r="C743" s="2">
        <v>5729.8976000000002</v>
      </c>
      <c r="D743" s="2">
        <v>0</v>
      </c>
      <c r="E743" s="2"/>
      <c r="F743" s="2">
        <v>0</v>
      </c>
    </row>
    <row r="744" spans="1:6" x14ac:dyDescent="0.25">
      <c r="A744" s="7"/>
      <c r="B744" s="6" t="s">
        <v>9</v>
      </c>
      <c r="C744" s="5">
        <f>(+C745+C746)</f>
        <v>5961250.2639557272</v>
      </c>
      <c r="D744" s="5">
        <f>(+D745+D746)</f>
        <v>4231421.6849999996</v>
      </c>
      <c r="E744" s="5"/>
      <c r="F744" s="5">
        <f>(+F745+F746)</f>
        <v>4175796.139</v>
      </c>
    </row>
    <row r="745" spans="1:6" x14ac:dyDescent="0.25">
      <c r="A745" s="4"/>
      <c r="B745" s="3" t="s">
        <v>2</v>
      </c>
      <c r="C745" s="2">
        <v>4005827.1721495204</v>
      </c>
      <c r="D745" s="2">
        <v>3034483.5019999999</v>
      </c>
      <c r="E745" s="2"/>
      <c r="F745" s="2">
        <v>3017939.6129999999</v>
      </c>
    </row>
    <row r="746" spans="1:6" x14ac:dyDescent="0.25">
      <c r="A746" s="4"/>
      <c r="B746" s="3" t="s">
        <v>1</v>
      </c>
      <c r="C746" s="2">
        <v>1955423.0918062064</v>
      </c>
      <c r="D746" s="2">
        <v>1196938.183</v>
      </c>
      <c r="E746" s="2"/>
      <c r="F746" s="2">
        <v>1157856.5260000001</v>
      </c>
    </row>
    <row r="747" spans="1:6" x14ac:dyDescent="0.25">
      <c r="A747" s="7"/>
      <c r="B747" s="6" t="s">
        <v>8</v>
      </c>
      <c r="C747" s="5">
        <f>(+C748+C749)</f>
        <v>2984750.0640000002</v>
      </c>
      <c r="D747" s="5">
        <f>(+D748+D749)</f>
        <v>1643206.2650000001</v>
      </c>
      <c r="E747" s="5"/>
      <c r="F747" s="5">
        <f>(+F748+F749)</f>
        <v>1372963.1149999998</v>
      </c>
    </row>
    <row r="748" spans="1:6" x14ac:dyDescent="0.25">
      <c r="A748" s="4"/>
      <c r="B748" s="3" t="s">
        <v>2</v>
      </c>
      <c r="C748" s="2">
        <v>429750.06400000001</v>
      </c>
      <c r="D748" s="2">
        <v>223077.20199999999</v>
      </c>
      <c r="E748" s="2"/>
      <c r="F748" s="2">
        <v>143738.497</v>
      </c>
    </row>
    <row r="749" spans="1:6" x14ac:dyDescent="0.25">
      <c r="A749" s="4"/>
      <c r="B749" s="3" t="s">
        <v>1</v>
      </c>
      <c r="C749" s="2">
        <v>2555000</v>
      </c>
      <c r="D749" s="2">
        <v>1420129.0630000001</v>
      </c>
      <c r="E749" s="2"/>
      <c r="F749" s="2">
        <v>1229224.6179999998</v>
      </c>
    </row>
    <row r="750" spans="1:6" x14ac:dyDescent="0.25">
      <c r="A750" s="7"/>
      <c r="B750" s="6" t="s">
        <v>7</v>
      </c>
      <c r="C750" s="5">
        <f>(+C751+C752)</f>
        <v>24277575.410530597</v>
      </c>
      <c r="D750" s="5">
        <f>(+D751+D752)</f>
        <v>10126505.341189999</v>
      </c>
      <c r="E750" s="5"/>
      <c r="F750" s="5">
        <f>(+F751+F752)</f>
        <v>9263265.1946099997</v>
      </c>
    </row>
    <row r="751" spans="1:6" x14ac:dyDescent="0.25">
      <c r="A751" s="4"/>
      <c r="B751" s="3" t="s">
        <v>2</v>
      </c>
      <c r="C751" s="2">
        <v>5115166.9805305991</v>
      </c>
      <c r="D751" s="2">
        <v>2916687.9191899998</v>
      </c>
      <c r="E751" s="2"/>
      <c r="F751" s="2">
        <v>2729853.8586099995</v>
      </c>
    </row>
    <row r="752" spans="1:6" x14ac:dyDescent="0.25">
      <c r="A752" s="4"/>
      <c r="B752" s="3" t="s">
        <v>1</v>
      </c>
      <c r="C752" s="2">
        <v>19162408.43</v>
      </c>
      <c r="D752" s="2">
        <v>7209817.4220000003</v>
      </c>
      <c r="E752" s="2"/>
      <c r="F752" s="2">
        <v>6533411.3360000001</v>
      </c>
    </row>
    <row r="753" spans="1:6" x14ac:dyDescent="0.25">
      <c r="A753" s="7"/>
      <c r="B753" s="6" t="s">
        <v>6</v>
      </c>
      <c r="C753" s="5">
        <f>(+C754+C755)</f>
        <v>4751440.8053625282</v>
      </c>
      <c r="D753" s="5">
        <f>(+D754+D755)</f>
        <v>2279039.5718636746</v>
      </c>
      <c r="E753" s="5"/>
      <c r="F753" s="5">
        <f>(+F754+F755)</f>
        <v>1058076.4093938861</v>
      </c>
    </row>
    <row r="754" spans="1:6" x14ac:dyDescent="0.25">
      <c r="A754" s="4"/>
      <c r="B754" s="3" t="s">
        <v>2</v>
      </c>
      <c r="C754" s="2">
        <v>4216300.9387535285</v>
      </c>
      <c r="D754" s="2">
        <v>1976623.7570086746</v>
      </c>
      <c r="E754" s="2"/>
      <c r="F754" s="2">
        <v>915419.73498380021</v>
      </c>
    </row>
    <row r="755" spans="1:6" x14ac:dyDescent="0.25">
      <c r="A755" s="4"/>
      <c r="B755" s="3" t="s">
        <v>1</v>
      </c>
      <c r="C755" s="2">
        <v>535139.86660900002</v>
      </c>
      <c r="D755" s="2">
        <v>302415.814855</v>
      </c>
      <c r="E755" s="2"/>
      <c r="F755" s="2">
        <v>142656.67441008598</v>
      </c>
    </row>
    <row r="756" spans="1:6" x14ac:dyDescent="0.25">
      <c r="A756" s="7"/>
      <c r="B756" s="6" t="s">
        <v>5</v>
      </c>
      <c r="C756" s="5">
        <f>(+C757+C758)</f>
        <v>11.0044</v>
      </c>
      <c r="D756" s="5">
        <f>(+D757+D758)</f>
        <v>0</v>
      </c>
      <c r="E756" s="5"/>
      <c r="F756" s="5">
        <f>(+F757+F758)</f>
        <v>0</v>
      </c>
    </row>
    <row r="757" spans="1:6" x14ac:dyDescent="0.25">
      <c r="A757" s="4"/>
      <c r="B757" s="3" t="s">
        <v>2</v>
      </c>
      <c r="C757" s="2">
        <v>11.0044</v>
      </c>
      <c r="D757" s="2">
        <v>0</v>
      </c>
      <c r="E757" s="2"/>
      <c r="F757" s="2">
        <v>0</v>
      </c>
    </row>
    <row r="758" spans="1:6" x14ac:dyDescent="0.25">
      <c r="A758" s="4"/>
      <c r="B758" s="3" t="s">
        <v>1</v>
      </c>
      <c r="C758" s="2">
        <v>0</v>
      </c>
      <c r="D758" s="2">
        <v>0</v>
      </c>
      <c r="E758" s="2"/>
      <c r="F758" s="2">
        <v>0</v>
      </c>
    </row>
    <row r="759" spans="1:6" x14ac:dyDescent="0.25">
      <c r="A759" s="10" t="s">
        <v>4</v>
      </c>
      <c r="B759" s="9"/>
      <c r="C759" s="8">
        <f>(+C760)</f>
        <v>114781378.45</v>
      </c>
      <c r="D759" s="8">
        <f>(+D760)</f>
        <v>59608050.994999997</v>
      </c>
      <c r="E759" s="8"/>
      <c r="F759" s="8">
        <f>(+F760)</f>
        <v>20904639.313999999</v>
      </c>
    </row>
    <row r="760" spans="1:6" x14ac:dyDescent="0.25">
      <c r="A760" s="7"/>
      <c r="B760" s="6" t="s">
        <v>3</v>
      </c>
      <c r="C760" s="5">
        <f>(+C761+C762)</f>
        <v>114781378.45</v>
      </c>
      <c r="D760" s="5">
        <f>(+D761+D762)</f>
        <v>59608050.994999997</v>
      </c>
      <c r="E760" s="5"/>
      <c r="F760" s="5">
        <f>(+F761+F762)</f>
        <v>20904639.313999999</v>
      </c>
    </row>
    <row r="761" spans="1:6" x14ac:dyDescent="0.25">
      <c r="A761" s="4"/>
      <c r="B761" s="3" t="s">
        <v>2</v>
      </c>
      <c r="C761" s="2">
        <v>111976625.84900001</v>
      </c>
      <c r="D761" s="2">
        <v>58789467.446999997</v>
      </c>
      <c r="E761" s="2"/>
      <c r="F761" s="2">
        <v>20403578.399999999</v>
      </c>
    </row>
    <row r="762" spans="1:6" x14ac:dyDescent="0.25">
      <c r="A762" s="46"/>
      <c r="B762" s="47" t="s">
        <v>1</v>
      </c>
      <c r="C762" s="48">
        <v>2804752.6009999998</v>
      </c>
      <c r="D762" s="48">
        <v>818583.54799999995</v>
      </c>
      <c r="E762" s="48"/>
      <c r="F762" s="48">
        <v>501060.91399999999</v>
      </c>
    </row>
    <row r="763" spans="1:6" s="45" customFormat="1" ht="12" customHeight="1" x14ac:dyDescent="0.25">
      <c r="A763" s="49" t="s">
        <v>258</v>
      </c>
      <c r="B763" s="49"/>
      <c r="C763" s="49"/>
      <c r="D763" s="49"/>
      <c r="E763" s="49"/>
      <c r="F763" s="49"/>
    </row>
    <row r="764" spans="1:6" ht="12" customHeight="1" x14ac:dyDescent="0.25">
      <c r="A764" s="49" t="s">
        <v>259</v>
      </c>
      <c r="B764" s="49"/>
      <c r="C764" s="49"/>
      <c r="D764" s="49"/>
      <c r="E764" s="49"/>
      <c r="F764" s="49"/>
    </row>
    <row r="765" spans="1:6" ht="12" customHeight="1" x14ac:dyDescent="0.25">
      <c r="A765" s="50" t="s">
        <v>0</v>
      </c>
      <c r="B765" s="51"/>
      <c r="C765" s="51"/>
      <c r="D765" s="51"/>
      <c r="E765" s="51"/>
      <c r="F765" s="51"/>
    </row>
  </sheetData>
  <mergeCells count="10">
    <mergeCell ref="A763:F763"/>
    <mergeCell ref="A764:F764"/>
    <mergeCell ref="C6:C7"/>
    <mergeCell ref="D6:F6"/>
    <mergeCell ref="A545:B545"/>
    <mergeCell ref="A1:C1"/>
    <mergeCell ref="A3:F3"/>
    <mergeCell ref="A4:F4"/>
    <mergeCell ref="A5:F5"/>
    <mergeCell ref="A6:B7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>
    <oddFooter xml:space="preserve">&amp;R&amp;P            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2T_2017</vt:lpstr>
      <vt:lpstr>'2T_2017'!Títulos_a_imprimir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Unidad de Política y Control Presupuestario</cp:lastModifiedBy>
  <dcterms:created xsi:type="dcterms:W3CDTF">2017-07-27T16:46:25Z</dcterms:created>
  <dcterms:modified xsi:type="dcterms:W3CDTF">2017-07-27T17:04:59Z</dcterms:modified>
</cp:coreProperties>
</file>