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ARTO TRIMESTRE\Anexos en Excel\"/>
    </mc:Choice>
  </mc:AlternateContent>
  <bookViews>
    <workbookView xWindow="0" yWindow="0" windowWidth="25200" windowHeight="11985"/>
  </bookViews>
  <sheets>
    <sheet name="Princi_Prog_4T_2016" sheetId="1" r:id="rId1"/>
  </sheets>
  <definedNames>
    <definedName name="_xlnm._FilterDatabase" localSheetId="0" hidden="1">Princi_Prog_4T_2016!#REF!</definedName>
    <definedName name="_xlnm.Print_Area" localSheetId="0">Princi_Prog_4T_2016!#REF!</definedName>
    <definedName name="_xlnm.Print_Titles" localSheetId="0">Princi_Prog_4T_2016!$6:$8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6" i="1" l="1"/>
  <c r="F246" i="1"/>
  <c r="D247" i="1"/>
  <c r="D246" i="1" s="1"/>
  <c r="F237" i="1"/>
  <c r="E237" i="1"/>
  <c r="D237" i="1"/>
  <c r="F234" i="1"/>
  <c r="E234" i="1"/>
  <c r="D234" i="1"/>
  <c r="F230" i="1"/>
  <c r="E230" i="1"/>
  <c r="D230" i="1"/>
  <c r="F222" i="1"/>
  <c r="E222" i="1"/>
  <c r="D222" i="1"/>
  <c r="F204" i="1"/>
  <c r="F203" i="1" s="1"/>
  <c r="E204" i="1"/>
  <c r="E203" i="1" s="1"/>
  <c r="D204" i="1"/>
  <c r="D203" i="1" s="1"/>
  <c r="F200" i="1"/>
  <c r="E200" i="1"/>
  <c r="D200" i="1"/>
  <c r="F197" i="1"/>
  <c r="E197" i="1"/>
  <c r="D197" i="1"/>
  <c r="F177" i="1"/>
  <c r="F176" i="1" s="1"/>
  <c r="E177" i="1"/>
  <c r="E176" i="1" s="1"/>
  <c r="D177" i="1"/>
  <c r="D176" i="1" s="1"/>
  <c r="F163" i="1"/>
  <c r="E163" i="1"/>
  <c r="D163" i="1"/>
  <c r="F155" i="1"/>
  <c r="E155" i="1"/>
  <c r="D155" i="1"/>
  <c r="F127" i="1"/>
  <c r="E127" i="1"/>
  <c r="F128" i="1"/>
  <c r="E128" i="1"/>
  <c r="D128" i="1"/>
  <c r="D127" i="1" s="1"/>
  <c r="F93" i="1"/>
  <c r="E93" i="1"/>
  <c r="D93" i="1"/>
  <c r="F79" i="1"/>
  <c r="E79" i="1"/>
  <c r="D79" i="1"/>
  <c r="F71" i="1"/>
  <c r="E71" i="1"/>
  <c r="D71" i="1"/>
  <c r="F63" i="1"/>
  <c r="E63" i="1"/>
  <c r="D63" i="1"/>
  <c r="F57" i="1"/>
  <c r="E57" i="1"/>
  <c r="D57" i="1"/>
  <c r="F41" i="1"/>
  <c r="E41" i="1"/>
  <c r="D41" i="1"/>
  <c r="F26" i="1"/>
  <c r="E26" i="1"/>
  <c r="D26" i="1"/>
  <c r="F10" i="1"/>
  <c r="E10" i="1"/>
  <c r="D10" i="1"/>
  <c r="F56" i="1" l="1"/>
  <c r="F9" i="1" s="1"/>
  <c r="H10" i="1"/>
  <c r="I10" i="1"/>
  <c r="D56" i="1"/>
  <c r="E56" i="1"/>
  <c r="E9" i="1"/>
  <c r="D9" i="1"/>
  <c r="I9" i="1" l="1"/>
  <c r="H9" i="1"/>
</calcChain>
</file>

<file path=xl/sharedStrings.xml><?xml version="1.0" encoding="utf-8"?>
<sst xmlns="http://schemas.openxmlformats.org/spreadsheetml/2006/main" count="270" uniqueCount="255">
  <si>
    <t>Programa Modificado</t>
  </si>
  <si>
    <t>Avance %</t>
  </si>
  <si>
    <t>Aprobado</t>
  </si>
  <si>
    <t>Programado al periodo</t>
  </si>
  <si>
    <t>(1)</t>
  </si>
  <si>
    <t>(2)</t>
  </si>
  <si>
    <t>Total</t>
  </si>
  <si>
    <t>Programa de Empleo Temporal (PET)</t>
  </si>
  <si>
    <t>Sistema Satelital</t>
  </si>
  <si>
    <t>Economía</t>
  </si>
  <si>
    <t>Fuente: Secretaría de Hacienda y Crédito Público.</t>
  </si>
  <si>
    <t>Ramo / Programa</t>
  </si>
  <si>
    <t>PROSPERA Programa de Inclusión Social</t>
  </si>
  <si>
    <t>Gobernación</t>
  </si>
  <si>
    <t>Relaciones Exteriores</t>
  </si>
  <si>
    <t>Hacienda y Crédito Público</t>
  </si>
  <si>
    <t>Comisión Nacional para el Desarrollo de los Pueblos Indígenas</t>
  </si>
  <si>
    <t>Defensa Nacional</t>
  </si>
  <si>
    <t>Agricultura, Ganadería, Desarrollo Rural, Pesca y Alimentación</t>
  </si>
  <si>
    <t>Comunicaciones y Transportes</t>
  </si>
  <si>
    <t xml:space="preserve">Construcción y Modernización de carreteras </t>
  </si>
  <si>
    <t>Caminos Rurales</t>
  </si>
  <si>
    <t>Conservación y Mantenimiento de Carreteras</t>
  </si>
  <si>
    <t>Prestación de Servicios en Puertos, Aeropuertos y Ferrocarriles</t>
  </si>
  <si>
    <t>Educación Pública</t>
  </si>
  <si>
    <t>Salud</t>
  </si>
  <si>
    <t xml:space="preserve">Programa Seguro Popular </t>
  </si>
  <si>
    <t>Marina</t>
  </si>
  <si>
    <t>Trabajo y Previsión Social</t>
  </si>
  <si>
    <t>Sistema Nacional de Empleo ( Portal de Empleo)</t>
  </si>
  <si>
    <t>Desarrollo Agrario, Territorial y Urbano</t>
  </si>
  <si>
    <t>Medio Ambiente y Recursos Naturales</t>
  </si>
  <si>
    <t>Programa Nacional Forestal</t>
  </si>
  <si>
    <t>Procuraduría General de la República</t>
  </si>
  <si>
    <t>Aportaciones a Seguridad Social</t>
  </si>
  <si>
    <t>Desarrollo Social</t>
  </si>
  <si>
    <t>Turismo</t>
  </si>
  <si>
    <t>Provisiones Salariales y Económicas</t>
  </si>
  <si>
    <t>Comisión Nacional de los Derechos Humanos</t>
  </si>
  <si>
    <t>Consejo Nacional de Ciencia y Tecnología</t>
  </si>
  <si>
    <t>Servicios de inteligencia para la Seguridad Nacional</t>
  </si>
  <si>
    <t>Política y servicios migratorios</t>
  </si>
  <si>
    <t>Registro e Identificación de Población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</si>
  <si>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</si>
  <si>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</si>
  <si>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</si>
  <si>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Proyectos de infraestructura gubernamental de seguridad pública</t>
  </si>
  <si>
    <t>Coordinación del Sistema Nacional de Protección Civil</t>
  </si>
  <si>
    <t>Implementación de la Reforma al Sistema de Justicia Penal</t>
  </si>
  <si>
    <t>Promover la Protección de los Derechos Humanos y Prevenir la Discriminación</t>
  </si>
  <si>
    <t>Plataforma México</t>
  </si>
  <si>
    <t>Programa Nacional de Prevención del Delito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</si>
  <si>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</si>
  <si>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</si>
  <si>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</si>
  <si>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</si>
  <si>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</si>
  <si>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</si>
  <si>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</si>
  <si>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</si>
  <si>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</si>
  <si>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</si>
  <si>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</si>
  <si>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</si>
  <si>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</si>
  <si>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</si>
  <si>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</si>
  <si>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</si>
  <si>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Regulación y supervisión de las entidades del sistema financiero mexicano</t>
  </si>
  <si>
    <t>Fortalecimiento a la Transversalidad de la Perspectiva de Género</t>
  </si>
  <si>
    <t>Operación y desarrollo de la Fuerza Aérea Mexicana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</si>
  <si>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</si>
  <si>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</si>
  <si>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</si>
  <si>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Programa de Concurrencia con las Entidades Federativas  </t>
  </si>
  <si>
    <t>Programa de Productividad y Competitividad Agroalimentaria</t>
  </si>
  <si>
    <t>Programa de Productividad Rural</t>
  </si>
  <si>
    <t>Programa de Fomento a la Agricultura</t>
  </si>
  <si>
    <t>Programa de Fomento Ganadero</t>
  </si>
  <si>
    <t>Programa de Fomento a la Productividad Pesquera y Acuícola</t>
  </si>
  <si>
    <t>Programa de Comercialización y Desarrollo de Mercados</t>
  </si>
  <si>
    <t>Programa de Sanidad e Inocuidad Agroalimentaria</t>
  </si>
  <si>
    <t>Programa de Acciones Complementarias para Mejorar las Sanidades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</si>
  <si>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</si>
  <si>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</si>
  <si>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</si>
  <si>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</si>
  <si>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</si>
  <si>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</si>
  <si>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</si>
  <si>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</si>
  <si>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Reconstrucción y Conservación de Carreteras</t>
  </si>
  <si>
    <t>Servicios de ayudas a la navegación aérea</t>
  </si>
  <si>
    <t>Supervisión, inspección y verificación del transporte terrestre, marítimo y aéreo</t>
  </si>
  <si>
    <t>Proyectos de construcción de puertos</t>
  </si>
  <si>
    <t>Conservación de infraestructura marítimo-portuaria</t>
  </si>
  <si>
    <t>Proyectos de Infraestructura Ferroviaria</t>
  </si>
  <si>
    <t>Promoción de una cultura de consumo responsable e inteligente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</si>
  <si>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</si>
  <si>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</si>
  <si>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</si>
  <si>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</si>
  <si>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</si>
  <si>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</si>
  <si>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</si>
  <si>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de Fomento a la Economía Social</t>
  </si>
  <si>
    <t>Fondo Nacional Emprendedor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</si>
  <si>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</si>
  <si>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</si>
  <si>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</si>
  <si>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</si>
  <si>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</si>
  <si>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</si>
  <si>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</si>
  <si>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</si>
  <si>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</si>
  <si>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</si>
  <si>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</si>
  <si>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</si>
  <si>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</si>
  <si>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</si>
  <si>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</si>
  <si>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</si>
  <si>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</si>
  <si>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Mantenimiento de infraestructura</t>
  </si>
  <si>
    <t>Diseño de la Política Educativa</t>
  </si>
  <si>
    <t>Educación y cultura indígena</t>
  </si>
  <si>
    <t>Escuelas de Tiempo Completo</t>
  </si>
  <si>
    <t>Programa Nacional de Becas</t>
  </si>
  <si>
    <t>Programa para la Inclusión y la Equidad Educativa</t>
  </si>
  <si>
    <t>Programa para el Desarrollo Profesional Docente</t>
  </si>
  <si>
    <t>Subsidios para organismos descentralizados estatales</t>
  </si>
  <si>
    <t>Programa de Inclusión Digital</t>
  </si>
  <si>
    <t>Expansión de la Educación Media Superior y Superior</t>
  </si>
  <si>
    <t>Apoyos a centros y organizaciones de educación</t>
  </si>
  <si>
    <t>Apoyos para la atención a problemas estructurales de las UPES</t>
  </si>
  <si>
    <t>Seguro Popular</t>
  </si>
  <si>
    <t>Seguro Médico Siglo XXI</t>
  </si>
  <si>
    <t>Protección Contra Riesgos Sanitarios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</si>
  <si>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</si>
  <si>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</si>
  <si>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</si>
  <si>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</si>
  <si>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</si>
  <si>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Proyectos de infraestructura social de salud</t>
  </si>
  <si>
    <t>Rectoría en Salud</t>
  </si>
  <si>
    <t>Asistencia social y protección del paciente</t>
  </si>
  <si>
    <t>Prevención y atención de VIH/SIDA y otras ITS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</si>
  <si>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</si>
  <si>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</si>
  <si>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</si>
  <si>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</si>
  <si>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</si>
  <si>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</si>
  <si>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Proyectos de infraestructura gubernamental de seguridad nacional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</si>
  <si>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</si>
  <si>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</si>
  <si>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</si>
  <si>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</si>
  <si>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</si>
  <si>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</si>
  <si>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</si>
  <si>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</si>
  <si>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</si>
  <si>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</si>
  <si>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Programa de acceso al financiamiento para soluciones habitacionales</t>
  </si>
  <si>
    <t>Programa para regularizar asentamientos humanos irregulares</t>
  </si>
  <si>
    <t>Regularización y Registro de Actos Jurídicos Agrarios</t>
  </si>
  <si>
    <t>Programa de modernización de los registros públicos de la propiedad y catastros</t>
  </si>
  <si>
    <t>Apoyos para el Desarrollo Forestal Sustentable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</si>
  <si>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</si>
  <si>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</si>
  <si>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</si>
  <si>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</si>
  <si>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</si>
  <si>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</si>
  <si>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</si>
  <si>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</si>
  <si>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</si>
  <si>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</si>
  <si>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Programa de Agua potable, Alcantarillado y Saneamiento</t>
  </si>
  <si>
    <t>Programa de Apoyo a la Infraestructura Hidroagrícola</t>
  </si>
  <si>
    <t>Tratamiento de Aguas Residuales</t>
  </si>
  <si>
    <t>Prevención y gestión integral de residuos</t>
  </si>
  <si>
    <t>Conservación y Aprovechamiento Sustentable de la Vida Silvestre</t>
  </si>
  <si>
    <t>Programa de Recuperación y Repoblación de Especies en Riesgo</t>
  </si>
  <si>
    <t>Investigar y perseguir los delitos del orden federal</t>
  </si>
  <si>
    <t>Investigar y perseguir los delitos relativos a la Delincuencia Organizada</t>
  </si>
  <si>
    <t>Programa IMSS-PROSPERA</t>
  </si>
  <si>
    <t>Seguridad Social Cañeros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</si>
  <si>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</si>
  <si>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</si>
  <si>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</si>
  <si>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</si>
  <si>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</si>
  <si>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</si>
  <si>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</si>
  <si>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</si>
  <si>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</si>
  <si>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</si>
  <si>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Seguro de vida para jefas de familia</t>
  </si>
  <si>
    <t>Programa de Calidad y Atención Integral al Turismo</t>
  </si>
  <si>
    <t>Conservación y mantenimiento a los CIP's</t>
  </si>
  <si>
    <t>Promoción de México como Destino Turístico</t>
  </si>
  <si>
    <t>Proyectos de infraestructura de turismo</t>
  </si>
  <si>
    <t>Programa de Desarrollo Regional Turístico Sustentable y Pueblos Mágicos</t>
  </si>
  <si>
    <t>Fondo Regional</t>
  </si>
  <si>
    <t>Fondo de Apoyo a Migrantes</t>
  </si>
  <si>
    <t>Programa para el Rescate del Acapulco Tradicional</t>
  </si>
  <si>
    <t>Protección de los Derechos Humanos de Indígenas en Reclusión</t>
  </si>
  <si>
    <t>Promover los Derechos Humanos de los pueblos y las comunidades indígenas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</si>
  <si>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</si>
  <si>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</si>
  <si>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</si>
  <si>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</si>
  <si>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Fortalecimiento de la Infraestructura Científica y Tecnológica</t>
  </si>
  <si>
    <t>Innovación tecnológica para incrementar la productividad de las empresas</t>
  </si>
  <si>
    <t>Subsidios en materia de seguridad pública</t>
  </si>
  <si>
    <t>Diseño, conducción y ejecución de la política exterior</t>
  </si>
  <si>
    <t>Entidades no Sectorizadas</t>
  </si>
  <si>
    <t>Programa de Inclusión Financiera</t>
  </si>
  <si>
    <t>Programa de aseguramiento agropecuario</t>
  </si>
  <si>
    <t>Desarrollo y Vinculación de la Investigación Científica y Tecnológica con el Sector</t>
  </si>
  <si>
    <t>Programa de Apoyos a Pequeños Productores</t>
  </si>
  <si>
    <t>Aplicación y modernización del marco regulatorio y operativo en materia mercantil, de normalización e inversión extranjera</t>
  </si>
  <si>
    <t>Fortalecimiento de la Calidad Educativa</t>
  </si>
  <si>
    <t>Programa de Apoyos a la Cultura</t>
  </si>
  <si>
    <t>Programa de Cultura Física y Deporte</t>
  </si>
  <si>
    <t>Programa de la Reforma Educativa</t>
  </si>
  <si>
    <t>Prevención y control de enfermedades</t>
  </si>
  <si>
    <t>Salud materna, sexual y reproductiva</t>
  </si>
  <si>
    <t>Apoyos para la protección de las personas en estado de necesidad</t>
  </si>
  <si>
    <t>Política de Desarrollo Urbano y Ordenamiento del Territorio</t>
  </si>
  <si>
    <t>Programa de Prevención de Riesgos</t>
  </si>
  <si>
    <t>Programa de Infraestructura</t>
  </si>
  <si>
    <t>Programa de Apoyo a la Vivienda</t>
  </si>
  <si>
    <t>Infraestructura para la modernización y rehabilitación de riego y temporal tecnificado</t>
  </si>
  <si>
    <t>Desarrollo y promoción de proyectos turísticos sustentables</t>
  </si>
  <si>
    <t>Investigación científica, desarrollo e innovación</t>
  </si>
  <si>
    <t>Fomento Regional de las Capacidades Científicas, Tecnológicas y de Innovación</t>
  </si>
  <si>
    <t>Enero - diciembre</t>
  </si>
  <si>
    <t>n.a.</t>
  </si>
  <si>
    <t>Informes sobre la Situación Económica,
las Finanzas Públicas y la Deuda Pública</t>
  </si>
  <si>
    <t>ANEXO VI. AVANCE FINANCIERO DE LOS PRINCIPALES PROGRAMAS PRESUPUESTARIOS</t>
  </si>
  <si>
    <t>AVANCE FINANCIERO DE LOS PRINCIPALES PROGRAMAS PRESUPUESTARIOS</t>
  </si>
  <si>
    <t>(Millones de pesos)</t>
  </si>
  <si>
    <t xml:space="preserve">Aprobado Anual
PEF 2016
</t>
  </si>
  <si>
    <r>
      <t xml:space="preserve">Observado </t>
    </r>
    <r>
      <rPr>
        <vertAlign val="superscript"/>
        <sz val="10"/>
        <rFont val="Soberana Sans"/>
        <family val="3"/>
      </rPr>
      <t>p_/</t>
    </r>
  </si>
  <si>
    <t>(3)</t>
  </si>
  <si>
    <t>(4)=(3/1)</t>
  </si>
  <si>
    <t>(5)=(3/2)</t>
  </si>
  <si>
    <t>Cuarto Trimestre de 2016</t>
  </si>
  <si>
    <t>Enero-diciembre de 2016</t>
  </si>
  <si>
    <t xml:space="preserve">n.a.= no aplicable. </t>
  </si>
  <si>
    <t>Cifras preliminares. Las sumas parciales pueden no coincidir con el total, así como los cálculos porcentuales, debido al redondeo de las cifras.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</si>
</sst>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b/>
      <sz val="11"/>
      <name val="Arial Narrow"/>
      <family val="2"/>
    </font>
    <font>
      <vertAlign val="superscript"/>
      <sz val="10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D6E3B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horizontal="centerContinuous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1" xfId="2" applyFont="1" applyFill="1" applyBorder="1" applyAlignment="1">
      <alignment vertical="top"/>
    </xf>
    <xf numFmtId="0" fontId="5" fillId="0" borderId="1" xfId="2" applyFont="1" applyFill="1" applyBorder="1" applyAlignment="1">
      <alignment horizontal="center" vertical="top"/>
    </xf>
    <xf numFmtId="0" fontId="5" fillId="0" borderId="1" xfId="2" quotePrefix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164" fontId="12" fillId="0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164" fontId="12" fillId="2" borderId="0" xfId="0" applyNumberFormat="1" applyFont="1" applyFill="1" applyBorder="1" applyAlignment="1">
      <alignment vertical="top"/>
    </xf>
    <xf numFmtId="166" fontId="12" fillId="2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4" fontId="13" fillId="0" borderId="0" xfId="0" applyNumberFormat="1" applyFont="1" applyFill="1" applyBorder="1" applyAlignment="1">
      <alignment vertical="top"/>
    </xf>
    <xf numFmtId="166" fontId="13" fillId="0" borderId="0" xfId="0" applyNumberFormat="1" applyFont="1" applyFill="1" applyBorder="1" applyAlignment="1">
      <alignment horizontal="right" vertical="top"/>
    </xf>
    <xf numFmtId="166" fontId="12" fillId="0" borderId="0" xfId="0" applyNumberFormat="1" applyFont="1" applyFill="1" applyBorder="1" applyAlignment="1">
      <alignment horizontal="right" vertical="top"/>
    </xf>
    <xf numFmtId="0" fontId="14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164" fontId="13" fillId="0" borderId="2" xfId="0" applyNumberFormat="1" applyFont="1" applyFill="1" applyBorder="1" applyAlignment="1">
      <alignment vertical="top"/>
    </xf>
    <xf numFmtId="166" fontId="13" fillId="0" borderId="2" xfId="0" applyNumberFormat="1" applyFont="1" applyFill="1" applyBorder="1" applyAlignment="1">
      <alignment horizontal="right" vertical="top"/>
    </xf>
    <xf numFmtId="0" fontId="13" fillId="0" borderId="0" xfId="0" quotePrefix="1" applyFont="1" applyFill="1" applyBorder="1" applyAlignment="1">
      <alignment horizontal="left" vertical="top"/>
    </xf>
    <xf numFmtId="165" fontId="13" fillId="0" borderId="0" xfId="1" applyNumberFormat="1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showGridLines="0" tabSelected="1" zoomScale="89" zoomScaleNormal="89" workbookViewId="0">
      <selection activeCell="L11" sqref="L11"/>
    </sheetView>
  </sheetViews>
  <sheetFormatPr baseColWidth="10" defaultRowHeight="12.75" x14ac:dyDescent="0.2"/>
  <cols>
    <col min="1" max="2" width="3" style="1" customWidth="1"/>
    <col min="3" max="3" width="57.1406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9" ht="62.25" customHeight="1" x14ac:dyDescent="0.2">
      <c r="A1" s="34" t="s">
        <v>242</v>
      </c>
      <c r="B1" s="34"/>
      <c r="C1" s="34"/>
      <c r="D1" s="34"/>
      <c r="E1" s="6" t="s">
        <v>251</v>
      </c>
      <c r="F1" s="6"/>
      <c r="G1" s="6"/>
      <c r="I1" s="6"/>
    </row>
    <row r="2" spans="1:9" ht="67.5" customHeight="1" x14ac:dyDescent="0.3">
      <c r="A2" s="35" t="s">
        <v>243</v>
      </c>
      <c r="B2" s="35"/>
      <c r="C2" s="35"/>
      <c r="D2" s="35"/>
      <c r="E2" s="35"/>
      <c r="F2" s="35"/>
      <c r="G2" s="35"/>
      <c r="H2" s="35"/>
      <c r="I2" s="35"/>
    </row>
    <row r="3" spans="1:9" ht="26.25" customHeight="1" x14ac:dyDescent="0.2">
      <c r="A3" s="36" t="s">
        <v>244</v>
      </c>
      <c r="B3" s="36"/>
      <c r="C3" s="36"/>
      <c r="D3" s="36"/>
      <c r="E3" s="36"/>
      <c r="F3" s="36"/>
      <c r="G3" s="36"/>
      <c r="H3" s="37"/>
      <c r="I3" s="7"/>
    </row>
    <row r="4" spans="1:9" ht="15.75" customHeight="1" x14ac:dyDescent="0.2">
      <c r="A4" s="36" t="s">
        <v>252</v>
      </c>
      <c r="B4" s="36"/>
      <c r="C4" s="36"/>
      <c r="D4" s="36"/>
      <c r="E4" s="36"/>
      <c r="F4" s="36"/>
      <c r="G4" s="36"/>
      <c r="H4" s="37"/>
      <c r="I4" s="7"/>
    </row>
    <row r="5" spans="1:9" ht="16.5" x14ac:dyDescent="0.2">
      <c r="A5" s="36" t="s">
        <v>245</v>
      </c>
      <c r="B5" s="36"/>
      <c r="C5" s="36"/>
      <c r="D5" s="36"/>
      <c r="E5" s="36"/>
      <c r="F5" s="36"/>
      <c r="G5" s="36"/>
      <c r="H5" s="37"/>
      <c r="I5" s="7"/>
    </row>
    <row r="6" spans="1:9" s="4" customFormat="1" ht="12.75" customHeight="1" x14ac:dyDescent="0.2">
      <c r="D6" s="38" t="s">
        <v>246</v>
      </c>
      <c r="E6" s="32" t="s">
        <v>240</v>
      </c>
      <c r="F6" s="32"/>
      <c r="H6" s="33" t="s">
        <v>1</v>
      </c>
      <c r="I6" s="33"/>
    </row>
    <row r="7" spans="1:9" s="4" customFormat="1" ht="25.5" x14ac:dyDescent="0.2">
      <c r="B7" s="8" t="s">
        <v>11</v>
      </c>
      <c r="D7" s="38"/>
      <c r="E7" s="9" t="s">
        <v>0</v>
      </c>
      <c r="F7" s="9" t="s">
        <v>247</v>
      </c>
      <c r="H7" s="5" t="s">
        <v>2</v>
      </c>
      <c r="I7" s="10" t="s">
        <v>3</v>
      </c>
    </row>
    <row r="8" spans="1:9" s="4" customFormat="1" ht="13.5" thickBot="1" x14ac:dyDescent="0.25">
      <c r="A8" s="11"/>
      <c r="B8" s="11"/>
      <c r="C8" s="11"/>
      <c r="D8" s="12" t="s">
        <v>4</v>
      </c>
      <c r="E8" s="12" t="s">
        <v>5</v>
      </c>
      <c r="F8" s="13" t="s">
        <v>248</v>
      </c>
      <c r="G8" s="12"/>
      <c r="H8" s="14" t="s">
        <v>249</v>
      </c>
      <c r="I8" s="14" t="s">
        <v>250</v>
      </c>
    </row>
    <row r="9" spans="1:9" s="2" customFormat="1" ht="13.5" x14ac:dyDescent="0.2">
      <c r="A9" s="15" t="s">
        <v>6</v>
      </c>
      <c r="B9" s="15"/>
      <c r="C9" s="15"/>
      <c r="D9" s="16">
        <f>+D10+D24+D26+D39+D41+D56+D79+D93+D127+D153+D155+D163+D176+D197+D200+D203+D222+D230+D234+D237+D246</f>
        <v>952998.79484300001</v>
      </c>
      <c r="E9" s="16">
        <f>+E10+E24+E26+E39+E41+E56+E79+E93+E127+E153+E155+E163+E176+E197+E200+E203+E222+E230+E234+E237+E246</f>
        <v>960979.91680599994</v>
      </c>
      <c r="F9" s="16">
        <f>+F10+F24+F26+F39+F41+F56+F79+F93+F127+F153+F155+F163+F176+F197+F200+F203+F222+F230+F234+F237+F246</f>
        <v>935969.67029899976</v>
      </c>
      <c r="G9" s="15"/>
      <c r="H9" s="25">
        <f>+F9/D9*100</f>
        <v>98.213101145966746</v>
      </c>
      <c r="I9" s="25">
        <f>+F9/E9*100</f>
        <v>97.397422561115903</v>
      </c>
    </row>
    <row r="10" spans="1:9" s="3" customFormat="1" ht="13.5" x14ac:dyDescent="0.2">
      <c r="A10" s="17" t="s">
        <v>13</v>
      </c>
      <c r="B10" s="17"/>
      <c r="C10" s="18"/>
      <c r="D10" s="19">
        <f>SUM(D11:D23)</f>
        <v>60700.252804000003</v>
      </c>
      <c r="E10" s="19">
        <f t="shared" ref="E10:F10" si="0">SUM(E11:E23)</f>
        <v>75476.648173999987</v>
      </c>
      <c r="F10" s="19">
        <f t="shared" si="0"/>
        <v>72612.263076999981</v>
      </c>
      <c r="G10" s="17"/>
      <c r="H10" s="20">
        <f>+F10/D10*100</f>
        <v>119.62431740023165</v>
      </c>
      <c r="I10" s="20">
        <f>+F10/E10*100</f>
        <v>96.204938658117683</v>
      </c>
    </row>
    <row r="11" spans="1:9" s="3" customFormat="1" ht="13.5" x14ac:dyDescent="0.2">
      <c r="A11" s="21"/>
      <c r="B11" s="22" t="s">
        <v>40</v>
      </c>
      <c r="C11" s="21"/>
      <c r="D11" s="23">
        <v>3273.2047689999999</v>
      </c>
      <c r="E11" s="23">
        <v>4042.883777</v>
      </c>
      <c r="F11" s="23">
        <v>3995.0184709999999</v>
      </c>
      <c r="G11" s="22"/>
      <c r="H11" s="24">
        <v>122.05220121992313</v>
      </c>
      <c r="I11" s="24">
        <v>98.816060301502944</v>
      </c>
    </row>
    <row r="12" spans="1:9" s="3" customFormat="1" ht="13.5" x14ac:dyDescent="0.2">
      <c r="A12" s="21"/>
      <c r="B12" s="22" t="s">
        <v>41</v>
      </c>
      <c r="C12" s="21"/>
      <c r="D12" s="23">
        <v>1925.4652329999999</v>
      </c>
      <c r="E12" s="23">
        <v>4005.8770209999998</v>
      </c>
      <c r="F12" s="23">
        <v>3797.1414799999998</v>
      </c>
      <c r="G12" s="22"/>
      <c r="H12" s="24">
        <v>197.20644210665944</v>
      </c>
      <c r="I12" s="24">
        <v>94.789267371271109</v>
      </c>
    </row>
    <row r="13" spans="1:9" s="3" customFormat="1" ht="13.5" x14ac:dyDescent="0.2">
      <c r="A13" s="21"/>
      <c r="B13" s="22" t="s">
        <v>42</v>
      </c>
      <c r="C13" s="21"/>
      <c r="D13" s="23">
        <v>579.92102499999999</v>
      </c>
      <c r="E13" s="23">
        <v>360.19279499999999</v>
      </c>
      <c r="F13" s="23">
        <v>359.23551900000001</v>
      </c>
      <c r="G13" s="22"/>
      <c r="H13" s="24">
        <v>61.945593195211366</v>
      </c>
      <c r="I13" s="24">
        <v>99.734232329661126</v>
      </c>
    </row>
    <row r="14" spans="1:9" s="3" customFormat="1" ht="13.5" x14ac:dyDescent="0.2">
      <c r="A14" s="21"/>
      <c r="B14" s="22" t="s">
        <v>43</v>
      </c>
      <c r="C14" s="21"/>
      <c r="D14" s="23">
        <v>1584.0418950000001</v>
      </c>
      <c r="E14" s="23">
        <v>1710.916436</v>
      </c>
      <c r="F14" s="23">
        <v>1644.8241640000001</v>
      </c>
      <c r="G14" s="22"/>
      <c r="H14" s="24">
        <v>103.83716296847061</v>
      </c>
      <c r="I14" s="24">
        <v>96.137025128210311</v>
      </c>
    </row>
    <row r="15" spans="1:9" s="3" customFormat="1" ht="13.5" x14ac:dyDescent="0.2">
      <c r="A15" s="21"/>
      <c r="B15" s="22" t="s">
        <v>44</v>
      </c>
      <c r="C15" s="21"/>
      <c r="D15" s="23">
        <v>25065.882426</v>
      </c>
      <c r="E15" s="23">
        <v>28955.540455999999</v>
      </c>
      <c r="F15" s="23">
        <v>28591.7143</v>
      </c>
      <c r="G15" s="22"/>
      <c r="H15" s="24">
        <v>114.06625872601546</v>
      </c>
      <c r="I15" s="24">
        <v>98.743500724661459</v>
      </c>
    </row>
    <row r="16" spans="1:9" s="3" customFormat="1" ht="13.5" x14ac:dyDescent="0.2">
      <c r="A16" s="21"/>
      <c r="B16" s="22" t="s">
        <v>45</v>
      </c>
      <c r="C16" s="21"/>
      <c r="D16" s="23">
        <v>17972.744078</v>
      </c>
      <c r="E16" s="23">
        <v>27073.592343</v>
      </c>
      <c r="F16" s="23">
        <v>25166.860060999999</v>
      </c>
      <c r="G16" s="22"/>
      <c r="H16" s="24">
        <v>140.02792201223264</v>
      </c>
      <c r="I16" s="24">
        <v>92.957224671763981</v>
      </c>
    </row>
    <row r="17" spans="1:9" s="3" customFormat="1" ht="13.5" x14ac:dyDescent="0.2">
      <c r="A17" s="21"/>
      <c r="B17" s="22" t="s">
        <v>46</v>
      </c>
      <c r="C17" s="21"/>
      <c r="D17" s="23">
        <v>802.11723500000005</v>
      </c>
      <c r="E17" s="23">
        <v>555.386842</v>
      </c>
      <c r="F17" s="23">
        <v>510.38847600000003</v>
      </c>
      <c r="G17" s="22"/>
      <c r="H17" s="24">
        <v>63.630159499066238</v>
      </c>
      <c r="I17" s="24">
        <v>91.897833618463736</v>
      </c>
    </row>
    <row r="18" spans="1:9" s="3" customFormat="1" ht="13.5" x14ac:dyDescent="0.2">
      <c r="A18" s="21"/>
      <c r="B18" s="22" t="s">
        <v>47</v>
      </c>
      <c r="C18" s="21"/>
      <c r="D18" s="23">
        <v>206.66196500000001</v>
      </c>
      <c r="E18" s="23">
        <v>185.47968299999999</v>
      </c>
      <c r="F18" s="23">
        <v>182.66520199999999</v>
      </c>
      <c r="G18" s="22"/>
      <c r="H18" s="24">
        <v>88.388398900591113</v>
      </c>
      <c r="I18" s="24">
        <v>98.482593373852168</v>
      </c>
    </row>
    <row r="19" spans="1:9" s="3" customFormat="1" ht="13.5" x14ac:dyDescent="0.2">
      <c r="A19" s="21"/>
      <c r="B19" s="22" t="s">
        <v>48</v>
      </c>
      <c r="C19" s="21"/>
      <c r="D19" s="23">
        <v>75.578365000000005</v>
      </c>
      <c r="E19" s="23">
        <v>77.946639000000005</v>
      </c>
      <c r="F19" s="23">
        <v>77.718483000000006</v>
      </c>
      <c r="G19" s="22"/>
      <c r="H19" s="24">
        <v>102.83165427037221</v>
      </c>
      <c r="I19" s="24">
        <v>99.70729206168852</v>
      </c>
    </row>
    <row r="20" spans="1:9" s="3" customFormat="1" ht="13.5" x14ac:dyDescent="0.2">
      <c r="A20" s="21"/>
      <c r="B20" s="22" t="s">
        <v>49</v>
      </c>
      <c r="C20" s="21"/>
      <c r="D20" s="23">
        <v>143.81558799999999</v>
      </c>
      <c r="E20" s="23">
        <v>156.49804800000001</v>
      </c>
      <c r="F20" s="23">
        <v>144.63202799999999</v>
      </c>
      <c r="G20" s="22"/>
      <c r="H20" s="24">
        <v>100.56769923994608</v>
      </c>
      <c r="I20" s="24">
        <v>92.417784022456289</v>
      </c>
    </row>
    <row r="21" spans="1:9" s="3" customFormat="1" ht="13.5" x14ac:dyDescent="0.2">
      <c r="A21" s="21"/>
      <c r="B21" s="22" t="s">
        <v>50</v>
      </c>
      <c r="C21" s="21"/>
      <c r="D21" s="23">
        <v>1102.81062</v>
      </c>
      <c r="E21" s="23">
        <v>907.38465199999996</v>
      </c>
      <c r="F21" s="23">
        <v>767.729513</v>
      </c>
      <c r="G21" s="22"/>
      <c r="H21" s="24">
        <v>69.615716341215503</v>
      </c>
      <c r="I21" s="24">
        <v>84.609047696345655</v>
      </c>
    </row>
    <row r="22" spans="1:9" s="3" customFormat="1" ht="13.5" x14ac:dyDescent="0.2">
      <c r="A22" s="21"/>
      <c r="B22" s="22" t="s">
        <v>51</v>
      </c>
      <c r="C22" s="21"/>
      <c r="D22" s="23">
        <v>2015.3117560000001</v>
      </c>
      <c r="E22" s="23">
        <v>1711.7852399999999</v>
      </c>
      <c r="F22" s="23">
        <v>1644.0149839999999</v>
      </c>
      <c r="G22" s="22"/>
      <c r="H22" s="24">
        <v>81.576211675708592</v>
      </c>
      <c r="I22" s="24">
        <v>96.040960371874689</v>
      </c>
    </row>
    <row r="23" spans="1:9" s="3" customFormat="1" ht="13.5" x14ac:dyDescent="0.2">
      <c r="A23" s="21"/>
      <c r="B23" s="22" t="s">
        <v>217</v>
      </c>
      <c r="C23" s="21"/>
      <c r="D23" s="23">
        <v>5952.6978490000001</v>
      </c>
      <c r="E23" s="23">
        <v>5733.1642419999998</v>
      </c>
      <c r="F23" s="23">
        <v>5730.3203960000001</v>
      </c>
      <c r="G23" s="22"/>
      <c r="H23" s="24">
        <v>96.264257675410875</v>
      </c>
      <c r="I23" s="24">
        <v>99.950396571945973</v>
      </c>
    </row>
    <row r="24" spans="1:9" s="3" customFormat="1" ht="13.5" x14ac:dyDescent="0.2">
      <c r="A24" s="17" t="s">
        <v>14</v>
      </c>
      <c r="B24" s="17"/>
      <c r="C24" s="18"/>
      <c r="D24" s="19">
        <v>3999.0289210000001</v>
      </c>
      <c r="E24" s="19">
        <v>5552.5901299999996</v>
      </c>
      <c r="F24" s="19">
        <v>5678.0155059999997</v>
      </c>
      <c r="G24" s="17"/>
      <c r="H24" s="20">
        <v>141.98485727830524</v>
      </c>
      <c r="I24" s="20">
        <v>102.25886249594296</v>
      </c>
    </row>
    <row r="25" spans="1:9" s="3" customFormat="1" ht="13.5" x14ac:dyDescent="0.2">
      <c r="A25" s="21"/>
      <c r="B25" s="22" t="s">
        <v>218</v>
      </c>
      <c r="C25" s="21"/>
      <c r="D25" s="23">
        <v>3999.0289210000001</v>
      </c>
      <c r="E25" s="23">
        <v>5552.5901299999996</v>
      </c>
      <c r="F25" s="23">
        <v>5678.0155059999997</v>
      </c>
      <c r="G25" s="22"/>
      <c r="H25" s="24">
        <v>141.98485727830524</v>
      </c>
      <c r="I25" s="24">
        <v>102.25886249594296</v>
      </c>
    </row>
    <row r="26" spans="1:9" s="3" customFormat="1" ht="13.5" x14ac:dyDescent="0.2">
      <c r="A26" s="17" t="s">
        <v>15</v>
      </c>
      <c r="B26" s="17"/>
      <c r="C26" s="18"/>
      <c r="D26" s="19">
        <f>SUM(D27:D38)</f>
        <v>18277.536271999998</v>
      </c>
      <c r="E26" s="19">
        <f t="shared" ref="E26:F26" si="1">SUM(E27:E38)</f>
        <v>21683.796522999997</v>
      </c>
      <c r="F26" s="19">
        <f t="shared" si="1"/>
        <v>21220.432365000001</v>
      </c>
      <c r="G26" s="17"/>
      <c r="H26" s="20">
        <v>116.10116401469452</v>
      </c>
      <c r="I26" s="20">
        <v>97.863085657031931</v>
      </c>
    </row>
    <row r="27" spans="1:9" s="3" customFormat="1" ht="13.5" x14ac:dyDescent="0.2">
      <c r="A27" s="21"/>
      <c r="B27" s="22" t="s">
        <v>59</v>
      </c>
      <c r="C27" s="21"/>
      <c r="D27" s="23">
        <v>545.41747999999995</v>
      </c>
      <c r="E27" s="23">
        <v>584.65525300000002</v>
      </c>
      <c r="F27" s="23">
        <v>568.76831000000004</v>
      </c>
      <c r="G27" s="22"/>
      <c r="H27" s="24">
        <v>104.28127642700416</v>
      </c>
      <c r="I27" s="24">
        <v>97.282681902115741</v>
      </c>
    </row>
    <row r="28" spans="1:9" s="3" customFormat="1" ht="13.5" x14ac:dyDescent="0.2">
      <c r="A28" s="21"/>
      <c r="B28" s="22" t="s">
        <v>60</v>
      </c>
      <c r="C28" s="21"/>
      <c r="D28" s="23">
        <v>2974.2690659999998</v>
      </c>
      <c r="E28" s="23">
        <v>4385.1616029999996</v>
      </c>
      <c r="F28" s="23">
        <v>4282.3454549999997</v>
      </c>
      <c r="G28" s="22"/>
      <c r="H28" s="24">
        <v>143.97975973166376</v>
      </c>
      <c r="I28" s="24">
        <v>97.655362394634196</v>
      </c>
    </row>
    <row r="29" spans="1:9" s="3" customFormat="1" ht="13.5" x14ac:dyDescent="0.2">
      <c r="A29" s="21"/>
      <c r="B29" s="22" t="s">
        <v>61</v>
      </c>
      <c r="C29" s="21"/>
      <c r="D29" s="23">
        <v>9223.9428380000008</v>
      </c>
      <c r="E29" s="23">
        <v>10437.252044000001</v>
      </c>
      <c r="F29" s="23">
        <v>10135.792649999999</v>
      </c>
      <c r="G29" s="22"/>
      <c r="H29" s="24">
        <v>109.88568368229082</v>
      </c>
      <c r="I29" s="24">
        <v>97.111697669758783</v>
      </c>
    </row>
    <row r="30" spans="1:9" s="3" customFormat="1" ht="13.5" x14ac:dyDescent="0.2">
      <c r="A30" s="21"/>
      <c r="B30" s="22" t="s">
        <v>62</v>
      </c>
      <c r="C30" s="21"/>
      <c r="D30" s="23">
        <v>525</v>
      </c>
      <c r="E30" s="23">
        <v>500</v>
      </c>
      <c r="F30" s="23">
        <v>500</v>
      </c>
      <c r="G30" s="22"/>
      <c r="H30" s="24">
        <v>95.238095238095227</v>
      </c>
      <c r="I30" s="24">
        <v>100</v>
      </c>
    </row>
    <row r="31" spans="1:9" s="3" customFormat="1" ht="13.5" x14ac:dyDescent="0.2">
      <c r="A31" s="21"/>
      <c r="B31" s="22" t="s">
        <v>63</v>
      </c>
      <c r="C31" s="21"/>
      <c r="D31" s="23">
        <v>75</v>
      </c>
      <c r="E31" s="23">
        <v>75</v>
      </c>
      <c r="F31" s="23">
        <v>75</v>
      </c>
      <c r="G31" s="22"/>
      <c r="H31" s="24">
        <v>100</v>
      </c>
      <c r="I31" s="24">
        <v>100</v>
      </c>
    </row>
    <row r="32" spans="1:9" s="3" customFormat="1" ht="13.5" x14ac:dyDescent="0.2">
      <c r="A32" s="21"/>
      <c r="B32" s="22" t="s">
        <v>64</v>
      </c>
      <c r="C32" s="21"/>
      <c r="D32" s="23">
        <v>210</v>
      </c>
      <c r="E32" s="23">
        <v>210</v>
      </c>
      <c r="F32" s="23">
        <v>210</v>
      </c>
      <c r="G32" s="22"/>
      <c r="H32" s="24">
        <v>100</v>
      </c>
      <c r="I32" s="24">
        <v>100</v>
      </c>
    </row>
    <row r="33" spans="1:9" s="3" customFormat="1" ht="13.5" x14ac:dyDescent="0.2">
      <c r="A33" s="21"/>
      <c r="B33" s="22" t="s">
        <v>65</v>
      </c>
      <c r="C33" s="21"/>
      <c r="D33" s="23">
        <v>500</v>
      </c>
      <c r="E33" s="23">
        <v>500</v>
      </c>
      <c r="F33" s="23">
        <v>500</v>
      </c>
      <c r="G33" s="22"/>
      <c r="H33" s="24">
        <v>100</v>
      </c>
      <c r="I33" s="24">
        <v>100</v>
      </c>
    </row>
    <row r="34" spans="1:9" s="3" customFormat="1" ht="13.5" x14ac:dyDescent="0.2">
      <c r="A34" s="21"/>
      <c r="B34" s="22" t="s">
        <v>66</v>
      </c>
      <c r="C34" s="21"/>
      <c r="D34" s="23">
        <v>336</v>
      </c>
      <c r="E34" s="23">
        <v>462.3</v>
      </c>
      <c r="F34" s="23">
        <v>462.3</v>
      </c>
      <c r="G34" s="22"/>
      <c r="H34" s="24">
        <v>137.58928571428572</v>
      </c>
      <c r="I34" s="24">
        <v>100</v>
      </c>
    </row>
    <row r="35" spans="1:9" s="3" customFormat="1" ht="13.5" x14ac:dyDescent="0.2">
      <c r="A35" s="21"/>
      <c r="B35" s="22" t="s">
        <v>67</v>
      </c>
      <c r="C35" s="21"/>
      <c r="D35" s="23">
        <v>246.2</v>
      </c>
      <c r="E35" s="23">
        <v>171.2</v>
      </c>
      <c r="F35" s="23">
        <v>171.2</v>
      </c>
      <c r="G35" s="22"/>
      <c r="H35" s="24">
        <v>69.536961819658814</v>
      </c>
      <c r="I35" s="24">
        <v>100</v>
      </c>
    </row>
    <row r="36" spans="1:9" s="3" customFormat="1" ht="13.5" x14ac:dyDescent="0.2">
      <c r="A36" s="21"/>
      <c r="B36" s="22" t="s">
        <v>220</v>
      </c>
      <c r="C36" s="21"/>
      <c r="D36" s="23">
        <v>846.07170699999995</v>
      </c>
      <c r="E36" s="23">
        <v>810.03479400000003</v>
      </c>
      <c r="F36" s="23">
        <v>764.75942099999997</v>
      </c>
      <c r="G36" s="22"/>
      <c r="H36" s="24">
        <v>90.389433268213523</v>
      </c>
      <c r="I36" s="24">
        <v>94.410687869785491</v>
      </c>
    </row>
    <row r="37" spans="1:9" s="3" customFormat="1" ht="13.5" x14ac:dyDescent="0.2">
      <c r="A37" s="21"/>
      <c r="B37" s="22" t="s">
        <v>68</v>
      </c>
      <c r="C37" s="21"/>
      <c r="D37" s="23">
        <v>1126.7151799999999</v>
      </c>
      <c r="E37" s="23">
        <v>1879.2728279999999</v>
      </c>
      <c r="F37" s="23">
        <v>1881.346528</v>
      </c>
      <c r="G37" s="22"/>
      <c r="H37" s="24">
        <v>166.9762297868393</v>
      </c>
      <c r="I37" s="24">
        <v>100.11034587256856</v>
      </c>
    </row>
    <row r="38" spans="1:9" s="3" customFormat="1" ht="13.5" x14ac:dyDescent="0.2">
      <c r="A38" s="21"/>
      <c r="B38" s="22" t="s">
        <v>221</v>
      </c>
      <c r="C38" s="21"/>
      <c r="D38" s="23">
        <v>1668.920001</v>
      </c>
      <c r="E38" s="23">
        <v>1668.920001</v>
      </c>
      <c r="F38" s="23">
        <v>1668.920001</v>
      </c>
      <c r="G38" s="22"/>
      <c r="H38" s="24">
        <v>100</v>
      </c>
      <c r="I38" s="24">
        <v>100</v>
      </c>
    </row>
    <row r="39" spans="1:9" s="3" customFormat="1" ht="13.5" x14ac:dyDescent="0.2">
      <c r="A39" s="17" t="s">
        <v>17</v>
      </c>
      <c r="B39" s="17"/>
      <c r="C39" s="18"/>
      <c r="D39" s="19">
        <v>12093.52778</v>
      </c>
      <c r="E39" s="19">
        <v>10842.918913</v>
      </c>
      <c r="F39" s="19">
        <v>10842.918913</v>
      </c>
      <c r="G39" s="17"/>
      <c r="H39" s="20">
        <v>89.658858111954487</v>
      </c>
      <c r="I39" s="20">
        <v>100</v>
      </c>
    </row>
    <row r="40" spans="1:9" s="3" customFormat="1" ht="13.5" x14ac:dyDescent="0.2">
      <c r="A40" s="21"/>
      <c r="B40" s="22" t="s">
        <v>70</v>
      </c>
      <c r="C40" s="21"/>
      <c r="D40" s="23">
        <v>12093.52778</v>
      </c>
      <c r="E40" s="23">
        <v>10842.918913</v>
      </c>
      <c r="F40" s="23">
        <v>10842.918913</v>
      </c>
      <c r="G40" s="22"/>
      <c r="H40" s="24">
        <v>89.658858111954487</v>
      </c>
      <c r="I40" s="24">
        <v>100</v>
      </c>
    </row>
    <row r="41" spans="1:9" s="3" customFormat="1" ht="13.5" x14ac:dyDescent="0.2">
      <c r="A41" s="17" t="s">
        <v>18</v>
      </c>
      <c r="B41" s="17"/>
      <c r="C41" s="18"/>
      <c r="D41" s="19">
        <f>SUM(D42:D55)</f>
        <v>78861.376785999993</v>
      </c>
      <c r="E41" s="19">
        <f t="shared" ref="E41:F41" si="2">SUM(E42:E55)</f>
        <v>72156.264979</v>
      </c>
      <c r="F41" s="19">
        <f t="shared" si="2"/>
        <v>69382.060592000009</v>
      </c>
      <c r="G41" s="19"/>
      <c r="H41" s="20">
        <v>87.979773394366077</v>
      </c>
      <c r="I41" s="20">
        <v>96.155282721732632</v>
      </c>
    </row>
    <row r="42" spans="1:9" s="3" customFormat="1" ht="13.5" x14ac:dyDescent="0.2">
      <c r="A42" s="21"/>
      <c r="B42" s="22" t="s">
        <v>71</v>
      </c>
      <c r="C42" s="21"/>
      <c r="D42" s="23">
        <v>3281.6649040000002</v>
      </c>
      <c r="E42" s="23">
        <v>3301.1355229999999</v>
      </c>
      <c r="F42" s="23">
        <v>3299.7104490000002</v>
      </c>
      <c r="G42" s="22"/>
      <c r="H42" s="24">
        <v>100.54988993477075</v>
      </c>
      <c r="I42" s="24">
        <v>99.956830793826228</v>
      </c>
    </row>
    <row r="43" spans="1:9" s="3" customFormat="1" ht="13.5" x14ac:dyDescent="0.2">
      <c r="A43" s="21"/>
      <c r="B43" s="22" t="s">
        <v>222</v>
      </c>
      <c r="C43" s="21"/>
      <c r="D43" s="23">
        <v>412.91034500000001</v>
      </c>
      <c r="E43" s="23">
        <v>464.57057900000001</v>
      </c>
      <c r="F43" s="23">
        <v>464.57057900000001</v>
      </c>
      <c r="G43" s="22"/>
      <c r="H43" s="24">
        <v>112.51124720549204</v>
      </c>
      <c r="I43" s="24">
        <v>100</v>
      </c>
    </row>
    <row r="44" spans="1:9" s="3" customFormat="1" ht="13.5" x14ac:dyDescent="0.2">
      <c r="A44" s="21"/>
      <c r="B44" s="22" t="s">
        <v>72</v>
      </c>
      <c r="C44" s="21"/>
      <c r="D44" s="23">
        <v>1464.776214</v>
      </c>
      <c r="E44" s="23">
        <v>1444.0469860000001</v>
      </c>
      <c r="F44" s="23">
        <v>1367.1763880000001</v>
      </c>
      <c r="G44" s="22"/>
      <c r="H44" s="24">
        <v>93.336878011319214</v>
      </c>
      <c r="I44" s="24">
        <v>94.676724597934935</v>
      </c>
    </row>
    <row r="45" spans="1:9" s="3" customFormat="1" ht="13.5" x14ac:dyDescent="0.2">
      <c r="A45" s="21"/>
      <c r="B45" s="22" t="s">
        <v>73</v>
      </c>
      <c r="C45" s="21"/>
      <c r="D45" s="23">
        <v>1866.523608</v>
      </c>
      <c r="E45" s="23">
        <v>2297.6196359999999</v>
      </c>
      <c r="F45" s="23">
        <v>2260.7914609999998</v>
      </c>
      <c r="G45" s="22"/>
      <c r="H45" s="24">
        <v>121.12311097004887</v>
      </c>
      <c r="I45" s="24">
        <v>98.397116109953018</v>
      </c>
    </row>
    <row r="46" spans="1:9" s="3" customFormat="1" ht="13.5" x14ac:dyDescent="0.2">
      <c r="A46" s="21"/>
      <c r="B46" s="22" t="s">
        <v>74</v>
      </c>
      <c r="C46" s="21"/>
      <c r="D46" s="23">
        <v>3271.781888</v>
      </c>
      <c r="E46" s="23">
        <v>3038.1723499999998</v>
      </c>
      <c r="F46" s="23">
        <v>3038.1723499999998</v>
      </c>
      <c r="G46" s="22"/>
      <c r="H46" s="24">
        <v>92.859868230922842</v>
      </c>
      <c r="I46" s="24">
        <v>100</v>
      </c>
    </row>
    <row r="47" spans="1:9" s="3" customFormat="1" ht="13.5" x14ac:dyDescent="0.2">
      <c r="A47" s="21"/>
      <c r="B47" s="22" t="s">
        <v>75</v>
      </c>
      <c r="C47" s="21"/>
      <c r="D47" s="23">
        <v>4908.4953569999998</v>
      </c>
      <c r="E47" s="23">
        <v>4301.5638200000003</v>
      </c>
      <c r="F47" s="23">
        <v>4119.9597960000001</v>
      </c>
      <c r="G47" s="22"/>
      <c r="H47" s="24">
        <v>83.935289663145554</v>
      </c>
      <c r="I47" s="24">
        <v>95.778185990043028</v>
      </c>
    </row>
    <row r="48" spans="1:9" s="3" customFormat="1" ht="13.5" x14ac:dyDescent="0.2">
      <c r="A48" s="21"/>
      <c r="B48" s="22" t="s">
        <v>76</v>
      </c>
      <c r="C48" s="21"/>
      <c r="D48" s="23">
        <v>10603.347592</v>
      </c>
      <c r="E48" s="23">
        <v>9467.1321850000004</v>
      </c>
      <c r="F48" s="23">
        <v>9259.4656429999995</v>
      </c>
      <c r="G48" s="22"/>
      <c r="H48" s="24">
        <v>87.325871029504583</v>
      </c>
      <c r="I48" s="24">
        <v>97.806447211870207</v>
      </c>
    </row>
    <row r="49" spans="1:9" s="3" customFormat="1" ht="13.5" x14ac:dyDescent="0.2">
      <c r="A49" s="21"/>
      <c r="B49" s="22" t="s">
        <v>77</v>
      </c>
      <c r="C49" s="21"/>
      <c r="D49" s="23">
        <v>22259.559444999999</v>
      </c>
      <c r="E49" s="23">
        <v>21296.026263</v>
      </c>
      <c r="F49" s="23">
        <v>20463.564587000001</v>
      </c>
      <c r="G49" s="22"/>
      <c r="H49" s="24">
        <v>91.93157949761931</v>
      </c>
      <c r="I49" s="24">
        <v>96.090999955957386</v>
      </c>
    </row>
    <row r="50" spans="1:9" s="3" customFormat="1" ht="13.5" x14ac:dyDescent="0.2">
      <c r="A50" s="21"/>
      <c r="B50" s="22" t="s">
        <v>78</v>
      </c>
      <c r="C50" s="21"/>
      <c r="D50" s="23">
        <v>5556.1525270000002</v>
      </c>
      <c r="E50" s="23">
        <v>4989.5962509999999</v>
      </c>
      <c r="F50" s="23">
        <v>4285.8107570000002</v>
      </c>
      <c r="G50" s="22"/>
      <c r="H50" s="24">
        <v>77.136304955150123</v>
      </c>
      <c r="I50" s="24">
        <v>85.894941021351187</v>
      </c>
    </row>
    <row r="51" spans="1:9" s="3" customFormat="1" ht="13.5" x14ac:dyDescent="0.2">
      <c r="A51" s="21"/>
      <c r="B51" s="22" t="s">
        <v>79</v>
      </c>
      <c r="C51" s="21"/>
      <c r="D51" s="23">
        <v>2335.5072399999999</v>
      </c>
      <c r="E51" s="23">
        <v>2141.9618959999998</v>
      </c>
      <c r="F51" s="23">
        <v>1924.26668</v>
      </c>
      <c r="G51" s="22"/>
      <c r="H51" s="24">
        <v>82.391809669577384</v>
      </c>
      <c r="I51" s="24">
        <v>89.836643854097773</v>
      </c>
    </row>
    <row r="52" spans="1:9" s="3" customFormat="1" ht="13.5" x14ac:dyDescent="0.2">
      <c r="A52" s="21"/>
      <c r="B52" s="22" t="s">
        <v>80</v>
      </c>
      <c r="C52" s="21"/>
      <c r="D52" s="23">
        <v>12071.81054</v>
      </c>
      <c r="E52" s="23">
        <v>8361.4722340000008</v>
      </c>
      <c r="F52" s="23">
        <v>8157.077526</v>
      </c>
      <c r="G52" s="22"/>
      <c r="H52" s="24">
        <v>67.571285176912653</v>
      </c>
      <c r="I52" s="24">
        <v>97.555517709323041</v>
      </c>
    </row>
    <row r="53" spans="1:9" s="3" customFormat="1" ht="13.5" x14ac:dyDescent="0.2">
      <c r="A53" s="21"/>
      <c r="B53" s="22" t="s">
        <v>81</v>
      </c>
      <c r="C53" s="21"/>
      <c r="D53" s="23">
        <v>2678.629406</v>
      </c>
      <c r="E53" s="23">
        <v>2607.8716399999998</v>
      </c>
      <c r="F53" s="23">
        <v>2606.9613859999999</v>
      </c>
      <c r="G53" s="22"/>
      <c r="H53" s="24">
        <v>97.324451831990373</v>
      </c>
      <c r="I53" s="24">
        <v>99.965095904796911</v>
      </c>
    </row>
    <row r="54" spans="1:9" s="3" customFormat="1" ht="13.5" x14ac:dyDescent="0.2">
      <c r="A54" s="21"/>
      <c r="B54" s="22" t="s">
        <v>223</v>
      </c>
      <c r="C54" s="21"/>
      <c r="D54" s="23">
        <v>6160.8204770000002</v>
      </c>
      <c r="E54" s="23">
        <v>6772.0764760000002</v>
      </c>
      <c r="F54" s="23">
        <v>6468.9028049999997</v>
      </c>
      <c r="G54" s="22"/>
      <c r="H54" s="24">
        <v>105.00067043261777</v>
      </c>
      <c r="I54" s="24">
        <v>95.523180045670813</v>
      </c>
    </row>
    <row r="55" spans="1:9" s="3" customFormat="1" ht="13.5" x14ac:dyDescent="0.2">
      <c r="A55" s="21"/>
      <c r="B55" s="22" t="s">
        <v>82</v>
      </c>
      <c r="C55" s="21"/>
      <c r="D55" s="23">
        <v>1989.3972429999999</v>
      </c>
      <c r="E55" s="23">
        <v>1673.0191400000001</v>
      </c>
      <c r="F55" s="23">
        <v>1665.630185</v>
      </c>
      <c r="G55" s="22"/>
      <c r="H55" s="24">
        <v>83.725369121766704</v>
      </c>
      <c r="I55" s="24">
        <v>99.558346056937509</v>
      </c>
    </row>
    <row r="56" spans="1:9" s="3" customFormat="1" ht="13.5" x14ac:dyDescent="0.2">
      <c r="A56" s="17" t="s">
        <v>19</v>
      </c>
      <c r="B56" s="17"/>
      <c r="C56" s="18"/>
      <c r="D56" s="19">
        <f>+D57+D63+D67+D69+D71+D77</f>
        <v>86244.011201999994</v>
      </c>
      <c r="E56" s="19">
        <f t="shared" ref="E56:F56" si="3">+E57+E63+E67+E69+E71+E77</f>
        <v>79831.185953000007</v>
      </c>
      <c r="F56" s="19">
        <f t="shared" si="3"/>
        <v>74293.108192000014</v>
      </c>
      <c r="G56" s="17"/>
      <c r="H56" s="20">
        <v>86.142918396955508</v>
      </c>
      <c r="I56" s="20">
        <v>93.062764012724926</v>
      </c>
    </row>
    <row r="57" spans="1:9" s="3" customFormat="1" ht="13.5" x14ac:dyDescent="0.2">
      <c r="A57" s="21"/>
      <c r="B57" s="15" t="s">
        <v>20</v>
      </c>
      <c r="C57" s="21"/>
      <c r="D57" s="16">
        <f>SUM(D58:D62)</f>
        <v>29384.852613999999</v>
      </c>
      <c r="E57" s="16">
        <f t="shared" ref="E57:F57" si="4">SUM(E58:E62)</f>
        <v>22731.310076999998</v>
      </c>
      <c r="F57" s="16">
        <f t="shared" si="4"/>
        <v>19416.964355999997</v>
      </c>
      <c r="G57" s="15"/>
      <c r="H57" s="25">
        <v>66.078141044508953</v>
      </c>
      <c r="I57" s="25">
        <v>85.419468962532335</v>
      </c>
    </row>
    <row r="58" spans="1:9" s="3" customFormat="1" ht="13.5" x14ac:dyDescent="0.2">
      <c r="A58" s="22"/>
      <c r="B58" s="21"/>
      <c r="C58" s="22" t="s">
        <v>83</v>
      </c>
      <c r="D58" s="23">
        <v>51.855592000000001</v>
      </c>
      <c r="E58" s="23">
        <v>52.816184999999997</v>
      </c>
      <c r="F58" s="23">
        <v>52.816184999999997</v>
      </c>
      <c r="G58" s="22"/>
      <c r="H58" s="24">
        <v>101.85243859524348</v>
      </c>
      <c r="I58" s="24">
        <v>100</v>
      </c>
    </row>
    <row r="59" spans="1:9" s="3" customFormat="1" ht="13.5" x14ac:dyDescent="0.2">
      <c r="A59" s="21"/>
      <c r="B59" s="21"/>
      <c r="C59" s="22" t="s">
        <v>84</v>
      </c>
      <c r="D59" s="23">
        <v>3634.958897</v>
      </c>
      <c r="E59" s="23">
        <v>5642.8594370000001</v>
      </c>
      <c r="F59" s="23">
        <v>3979.7174199999999</v>
      </c>
      <c r="G59" s="22"/>
      <c r="H59" s="24">
        <v>109.48452328538119</v>
      </c>
      <c r="I59" s="24">
        <v>70.526609149700846</v>
      </c>
    </row>
    <row r="60" spans="1:9" s="3" customFormat="1" ht="13.5" x14ac:dyDescent="0.2">
      <c r="A60" s="21"/>
      <c r="B60" s="21"/>
      <c r="C60" s="22" t="s">
        <v>85</v>
      </c>
      <c r="D60" s="23">
        <v>362.91689000000002</v>
      </c>
      <c r="E60" s="23">
        <v>756.44900099999995</v>
      </c>
      <c r="F60" s="23">
        <v>514.09786399999996</v>
      </c>
      <c r="G60" s="22"/>
      <c r="H60" s="24">
        <v>141.65718878501355</v>
      </c>
      <c r="I60" s="24">
        <v>67.961999198938727</v>
      </c>
    </row>
    <row r="61" spans="1:9" s="3" customFormat="1" ht="13.5" x14ac:dyDescent="0.2">
      <c r="A61" s="21"/>
      <c r="B61" s="21"/>
      <c r="C61" s="22" t="s">
        <v>86</v>
      </c>
      <c r="D61" s="23">
        <v>23685.121234999999</v>
      </c>
      <c r="E61" s="23">
        <v>15051.143126999999</v>
      </c>
      <c r="F61" s="23">
        <v>13797.418516</v>
      </c>
      <c r="G61" s="22"/>
      <c r="H61" s="24">
        <v>58.253527094517324</v>
      </c>
      <c r="I61" s="24">
        <v>91.670236603152333</v>
      </c>
    </row>
    <row r="62" spans="1:9" s="3" customFormat="1" ht="13.5" x14ac:dyDescent="0.2">
      <c r="A62" s="21"/>
      <c r="B62" s="21"/>
      <c r="C62" s="22" t="s">
        <v>87</v>
      </c>
      <c r="D62" s="23">
        <v>1650</v>
      </c>
      <c r="E62" s="23">
        <v>1228.0423269999999</v>
      </c>
      <c r="F62" s="23">
        <v>1072.9143710000001</v>
      </c>
      <c r="G62" s="22"/>
      <c r="H62" s="24">
        <v>65.025113393939392</v>
      </c>
      <c r="I62" s="24">
        <v>87.367865700609542</v>
      </c>
    </row>
    <row r="63" spans="1:9" s="3" customFormat="1" ht="13.5" x14ac:dyDescent="0.2">
      <c r="A63" s="21"/>
      <c r="B63" s="15" t="s">
        <v>21</v>
      </c>
      <c r="C63" s="21"/>
      <c r="D63" s="16">
        <f>SUM(D64:D66)</f>
        <v>16644.333525999999</v>
      </c>
      <c r="E63" s="16">
        <f t="shared" ref="E63:F63" si="5">SUM(E64:E66)</f>
        <v>12926.744084999998</v>
      </c>
      <c r="F63" s="16">
        <f t="shared" si="5"/>
        <v>12227.459858</v>
      </c>
      <c r="G63" s="15"/>
      <c r="H63" s="25">
        <v>73.463198985405882</v>
      </c>
      <c r="I63" s="25">
        <v>94.590407124935368</v>
      </c>
    </row>
    <row r="64" spans="1:9" s="3" customFormat="1" ht="13.5" x14ac:dyDescent="0.2">
      <c r="A64" s="21"/>
      <c r="B64" s="21"/>
      <c r="C64" s="22" t="s">
        <v>88</v>
      </c>
      <c r="D64" s="23">
        <v>9034.85</v>
      </c>
      <c r="E64" s="23">
        <v>5687.0901620000004</v>
      </c>
      <c r="F64" s="23">
        <v>5336.3502339999995</v>
      </c>
      <c r="G64" s="22"/>
      <c r="H64" s="24">
        <v>59.064071168862789</v>
      </c>
      <c r="I64" s="24">
        <v>93.832699710942251</v>
      </c>
    </row>
    <row r="65" spans="1:9" s="3" customFormat="1" ht="13.5" x14ac:dyDescent="0.2">
      <c r="A65" s="21"/>
      <c r="B65" s="21"/>
      <c r="C65" s="22" t="s">
        <v>89</v>
      </c>
      <c r="D65" s="23">
        <v>7303.8929070000004</v>
      </c>
      <c r="E65" s="23">
        <v>6764.5051869999998</v>
      </c>
      <c r="F65" s="23">
        <v>6449.3716199999999</v>
      </c>
      <c r="G65" s="22"/>
      <c r="H65" s="24">
        <v>88.300468012324856</v>
      </c>
      <c r="I65" s="24">
        <v>95.341365579767427</v>
      </c>
    </row>
    <row r="66" spans="1:9" s="3" customFormat="1" ht="13.5" x14ac:dyDescent="0.2">
      <c r="A66" s="21"/>
      <c r="B66" s="21"/>
      <c r="C66" s="22" t="s">
        <v>90</v>
      </c>
      <c r="D66" s="23">
        <v>305.590619</v>
      </c>
      <c r="E66" s="23">
        <v>475.14873599999999</v>
      </c>
      <c r="F66" s="23">
        <v>441.73800399999999</v>
      </c>
      <c r="G66" s="22"/>
      <c r="H66" s="24">
        <v>144.55221349579449</v>
      </c>
      <c r="I66" s="24">
        <v>92.968363489448492</v>
      </c>
    </row>
    <row r="67" spans="1:9" s="3" customFormat="1" ht="13.5" x14ac:dyDescent="0.2">
      <c r="A67" s="21"/>
      <c r="B67" s="15" t="s">
        <v>7</v>
      </c>
      <c r="C67" s="21"/>
      <c r="D67" s="16">
        <v>1918.359995</v>
      </c>
      <c r="E67" s="16">
        <v>1961.0599950000001</v>
      </c>
      <c r="F67" s="16">
        <v>1941.521966</v>
      </c>
      <c r="G67" s="15"/>
      <c r="H67" s="25">
        <v>101.2073839665323</v>
      </c>
      <c r="I67" s="25">
        <v>99.003700598155334</v>
      </c>
    </row>
    <row r="68" spans="1:9" s="3" customFormat="1" ht="13.5" x14ac:dyDescent="0.2">
      <c r="A68" s="21"/>
      <c r="B68" s="22"/>
      <c r="C68" s="22" t="s">
        <v>7</v>
      </c>
      <c r="D68" s="23">
        <v>1918.359995</v>
      </c>
      <c r="E68" s="23">
        <v>1961.0599950000001</v>
      </c>
      <c r="F68" s="23">
        <v>1941.521966</v>
      </c>
      <c r="G68" s="22"/>
      <c r="H68" s="24">
        <v>101.2073839665323</v>
      </c>
      <c r="I68" s="24">
        <v>99.003700598155334</v>
      </c>
    </row>
    <row r="69" spans="1:9" s="3" customFormat="1" ht="13.5" x14ac:dyDescent="0.2">
      <c r="A69" s="21"/>
      <c r="B69" s="15" t="s">
        <v>22</v>
      </c>
      <c r="C69" s="21"/>
      <c r="D69" s="16">
        <v>15056.531363</v>
      </c>
      <c r="E69" s="16">
        <v>14158.644085</v>
      </c>
      <c r="F69" s="16">
        <v>13244.260969000001</v>
      </c>
      <c r="G69" s="15"/>
      <c r="H69" s="25">
        <v>87.963559798019077</v>
      </c>
      <c r="I69" s="25">
        <v>93.541873709723959</v>
      </c>
    </row>
    <row r="70" spans="1:9" s="3" customFormat="1" ht="13.5" x14ac:dyDescent="0.2">
      <c r="A70" s="21"/>
      <c r="B70" s="21"/>
      <c r="C70" s="22" t="s">
        <v>91</v>
      </c>
      <c r="D70" s="23">
        <v>15056.531363</v>
      </c>
      <c r="E70" s="23">
        <v>14158.644085</v>
      </c>
      <c r="F70" s="23">
        <v>13244.260969000001</v>
      </c>
      <c r="G70" s="22"/>
      <c r="H70" s="24">
        <v>87.963559798019077</v>
      </c>
      <c r="I70" s="24">
        <v>93.541873709723959</v>
      </c>
    </row>
    <row r="71" spans="1:9" s="3" customFormat="1" ht="13.5" x14ac:dyDescent="0.2">
      <c r="A71" s="21"/>
      <c r="B71" s="15" t="s">
        <v>23</v>
      </c>
      <c r="C71" s="21"/>
      <c r="D71" s="16">
        <f>SUM(D72:D76)</f>
        <v>22226.133472000001</v>
      </c>
      <c r="E71" s="16">
        <f t="shared" ref="E71:F71" si="6">SUM(E72:E76)</f>
        <v>27052.799798</v>
      </c>
      <c r="F71" s="16">
        <f t="shared" si="6"/>
        <v>26462.273130000001</v>
      </c>
      <c r="G71" s="15"/>
      <c r="H71" s="25">
        <v>119.059273909862</v>
      </c>
      <c r="I71" s="25">
        <v>97.817132894157382</v>
      </c>
    </row>
    <row r="72" spans="1:9" s="3" customFormat="1" ht="13.5" x14ac:dyDescent="0.2">
      <c r="A72" s="21"/>
      <c r="B72" s="21"/>
      <c r="C72" s="22" t="s">
        <v>92</v>
      </c>
      <c r="D72" s="23">
        <v>2181.4442840000002</v>
      </c>
      <c r="E72" s="23">
        <v>2504.6210959999999</v>
      </c>
      <c r="F72" s="23">
        <v>2502.0014200000001</v>
      </c>
      <c r="G72" s="22"/>
      <c r="H72" s="24">
        <v>114.69472029843509</v>
      </c>
      <c r="I72" s="24">
        <v>99.895406295020692</v>
      </c>
    </row>
    <row r="73" spans="1:9" s="3" customFormat="1" ht="13.5" x14ac:dyDescent="0.2">
      <c r="A73" s="21"/>
      <c r="B73" s="21"/>
      <c r="C73" s="22" t="s">
        <v>93</v>
      </c>
      <c r="D73" s="23">
        <v>1918.4164929999999</v>
      </c>
      <c r="E73" s="23">
        <v>1553.38121</v>
      </c>
      <c r="F73" s="23">
        <v>1409.730231</v>
      </c>
      <c r="G73" s="22"/>
      <c r="H73" s="24">
        <v>73.484055008069618</v>
      </c>
      <c r="I73" s="24">
        <v>90.75236792647955</v>
      </c>
    </row>
    <row r="74" spans="1:9" s="3" customFormat="1" ht="13.5" x14ac:dyDescent="0.2">
      <c r="A74" s="21"/>
      <c r="B74" s="21"/>
      <c r="C74" s="22" t="s">
        <v>94</v>
      </c>
      <c r="D74" s="23">
        <v>2378.8939089999999</v>
      </c>
      <c r="E74" s="23">
        <v>2061.5840939999998</v>
      </c>
      <c r="F74" s="23">
        <v>2033.905422</v>
      </c>
      <c r="G74" s="22"/>
      <c r="H74" s="24">
        <v>85.497945675727067</v>
      </c>
      <c r="I74" s="24">
        <v>98.657407569230131</v>
      </c>
    </row>
    <row r="75" spans="1:9" s="3" customFormat="1" ht="13.5" x14ac:dyDescent="0.2">
      <c r="A75" s="21"/>
      <c r="B75" s="21"/>
      <c r="C75" s="22" t="s">
        <v>95</v>
      </c>
      <c r="D75" s="23">
        <v>0</v>
      </c>
      <c r="E75" s="23">
        <v>4.4537440000000004</v>
      </c>
      <c r="F75" s="23">
        <v>4.4537440000000004</v>
      </c>
      <c r="G75" s="22"/>
      <c r="H75" s="24" t="s">
        <v>241</v>
      </c>
      <c r="I75" s="24">
        <v>100</v>
      </c>
    </row>
    <row r="76" spans="1:9" s="3" customFormat="1" ht="13.5" x14ac:dyDescent="0.2">
      <c r="A76" s="21"/>
      <c r="B76" s="21"/>
      <c r="C76" s="22" t="s">
        <v>96</v>
      </c>
      <c r="D76" s="23">
        <v>15747.378785999999</v>
      </c>
      <c r="E76" s="23">
        <v>20928.759654000001</v>
      </c>
      <c r="F76" s="23">
        <v>20512.182313000001</v>
      </c>
      <c r="G76" s="22"/>
      <c r="H76" s="24">
        <v>130.2577564923763</v>
      </c>
      <c r="I76" s="24">
        <v>98.009545965040587</v>
      </c>
    </row>
    <row r="77" spans="1:9" s="3" customFormat="1" ht="13.5" x14ac:dyDescent="0.2">
      <c r="A77" s="21"/>
      <c r="B77" s="15" t="s">
        <v>8</v>
      </c>
      <c r="C77" s="21"/>
      <c r="D77" s="16">
        <v>1013.8002320000001</v>
      </c>
      <c r="E77" s="16">
        <v>1000.627913</v>
      </c>
      <c r="F77" s="16">
        <v>1000.627913</v>
      </c>
      <c r="G77" s="15"/>
      <c r="H77" s="25">
        <v>98.700698758569629</v>
      </c>
      <c r="I77" s="25">
        <v>100</v>
      </c>
    </row>
    <row r="78" spans="1:9" s="3" customFormat="1" ht="13.5" x14ac:dyDescent="0.2">
      <c r="A78" s="21"/>
      <c r="B78" s="21"/>
      <c r="C78" s="22" t="s">
        <v>8</v>
      </c>
      <c r="D78" s="23">
        <v>1013.8002320000001</v>
      </c>
      <c r="E78" s="23">
        <v>1000.627913</v>
      </c>
      <c r="F78" s="23">
        <v>1000.627913</v>
      </c>
      <c r="G78" s="22"/>
      <c r="H78" s="24">
        <v>98.700698758569629</v>
      </c>
      <c r="I78" s="24">
        <v>100</v>
      </c>
    </row>
    <row r="79" spans="1:9" s="3" customFormat="1" ht="13.5" x14ac:dyDescent="0.2">
      <c r="A79" s="17" t="s">
        <v>9</v>
      </c>
      <c r="B79" s="17"/>
      <c r="C79" s="18"/>
      <c r="D79" s="19">
        <f>SUM(D80:D92)</f>
        <v>12345.259356</v>
      </c>
      <c r="E79" s="19">
        <f t="shared" ref="E79:F79" si="7">SUM(E80:E92)</f>
        <v>12291.494180000002</v>
      </c>
      <c r="F79" s="19">
        <f t="shared" si="7"/>
        <v>12179.292233</v>
      </c>
      <c r="G79" s="17"/>
      <c r="H79" s="20">
        <v>98.65562060533513</v>
      </c>
      <c r="I79" s="20">
        <v>99.087157790933418</v>
      </c>
    </row>
    <row r="80" spans="1:9" s="3" customFormat="1" ht="13.5" x14ac:dyDescent="0.2">
      <c r="A80" s="21"/>
      <c r="B80" s="22" t="s">
        <v>97</v>
      </c>
      <c r="C80" s="21"/>
      <c r="D80" s="23">
        <v>339.53667899999999</v>
      </c>
      <c r="E80" s="23">
        <v>358.31505399999998</v>
      </c>
      <c r="F80" s="23">
        <v>353.65974599999998</v>
      </c>
      <c r="G80" s="22"/>
      <c r="H80" s="24">
        <v>104.15951143823257</v>
      </c>
      <c r="I80" s="24">
        <v>98.700778003036405</v>
      </c>
    </row>
    <row r="81" spans="1:9" s="3" customFormat="1" ht="13.5" x14ac:dyDescent="0.2">
      <c r="A81" s="21"/>
      <c r="B81" s="22" t="s">
        <v>98</v>
      </c>
      <c r="C81" s="21"/>
      <c r="D81" s="23">
        <v>336.16960599999999</v>
      </c>
      <c r="E81" s="23">
        <v>339.01827600000001</v>
      </c>
      <c r="F81" s="23">
        <v>334.60159700000003</v>
      </c>
      <c r="G81" s="22"/>
      <c r="H81" s="24">
        <v>99.533566101154321</v>
      </c>
      <c r="I81" s="24">
        <v>98.697215072853481</v>
      </c>
    </row>
    <row r="82" spans="1:9" s="3" customFormat="1" ht="13.5" x14ac:dyDescent="0.2">
      <c r="A82" s="21"/>
      <c r="B82" s="22" t="s">
        <v>99</v>
      </c>
      <c r="C82" s="21"/>
      <c r="D82" s="23">
        <v>374.96768200000002</v>
      </c>
      <c r="E82" s="23">
        <v>403.44944199999998</v>
      </c>
      <c r="F82" s="23">
        <v>396.92527000000001</v>
      </c>
      <c r="G82" s="22"/>
      <c r="H82" s="24">
        <v>105.85586146594895</v>
      </c>
      <c r="I82" s="24">
        <v>98.382902212565213</v>
      </c>
    </row>
    <row r="83" spans="1:9" s="3" customFormat="1" ht="13.5" x14ac:dyDescent="0.2">
      <c r="A83" s="21"/>
      <c r="B83" s="22" t="s">
        <v>100</v>
      </c>
      <c r="C83" s="21"/>
      <c r="D83" s="23">
        <v>856.06472299999996</v>
      </c>
      <c r="E83" s="23">
        <v>1039.0729140000001</v>
      </c>
      <c r="F83" s="23">
        <v>1032.872623</v>
      </c>
      <c r="G83" s="22"/>
      <c r="H83" s="24">
        <v>120.65356686821447</v>
      </c>
      <c r="I83" s="24">
        <v>99.403286245223015</v>
      </c>
    </row>
    <row r="84" spans="1:9" s="3" customFormat="1" ht="13.5" x14ac:dyDescent="0.2">
      <c r="A84" s="21"/>
      <c r="B84" s="22" t="s">
        <v>224</v>
      </c>
      <c r="C84" s="21"/>
      <c r="D84" s="23">
        <v>341.63524899999999</v>
      </c>
      <c r="E84" s="23">
        <v>234.318093</v>
      </c>
      <c r="F84" s="23">
        <v>227.59990199999999</v>
      </c>
      <c r="G84" s="22"/>
      <c r="H84" s="24">
        <v>66.620731515909824</v>
      </c>
      <c r="I84" s="24">
        <v>97.132875693043459</v>
      </c>
    </row>
    <row r="85" spans="1:9" s="3" customFormat="1" ht="13.5" x14ac:dyDescent="0.2">
      <c r="A85" s="21"/>
      <c r="B85" s="22" t="s">
        <v>101</v>
      </c>
      <c r="C85" s="21"/>
      <c r="D85" s="23">
        <v>499.45143999999999</v>
      </c>
      <c r="E85" s="23">
        <v>537.48014000000001</v>
      </c>
      <c r="F85" s="23">
        <v>516.70408699999996</v>
      </c>
      <c r="G85" s="22"/>
      <c r="H85" s="24">
        <v>103.45431920268365</v>
      </c>
      <c r="I85" s="24">
        <v>96.134544989885569</v>
      </c>
    </row>
    <row r="86" spans="1:9" s="3" customFormat="1" ht="13.5" x14ac:dyDescent="0.2">
      <c r="A86" s="21"/>
      <c r="B86" s="22" t="s">
        <v>102</v>
      </c>
      <c r="C86" s="21"/>
      <c r="D86" s="23">
        <v>249.724647</v>
      </c>
      <c r="E86" s="23">
        <v>258.750292</v>
      </c>
      <c r="F86" s="23">
        <v>253.661191</v>
      </c>
      <c r="G86" s="22"/>
      <c r="H86" s="24">
        <v>101.57635381500809</v>
      </c>
      <c r="I86" s="24">
        <v>98.033199900698094</v>
      </c>
    </row>
    <row r="87" spans="1:9" s="3" customFormat="1" ht="13.5" x14ac:dyDescent="0.2">
      <c r="A87" s="21"/>
      <c r="B87" s="22" t="s">
        <v>103</v>
      </c>
      <c r="C87" s="21"/>
      <c r="D87" s="23">
        <v>598.20728899999995</v>
      </c>
      <c r="E87" s="23">
        <v>597.88611400000002</v>
      </c>
      <c r="F87" s="23">
        <v>574.34904200000005</v>
      </c>
      <c r="G87" s="22"/>
      <c r="H87" s="24">
        <v>96.011709078322525</v>
      </c>
      <c r="I87" s="24">
        <v>96.063285055655271</v>
      </c>
    </row>
    <row r="88" spans="1:9" s="3" customFormat="1" ht="13.5" x14ac:dyDescent="0.2">
      <c r="A88" s="21"/>
      <c r="B88" s="22" t="s">
        <v>104</v>
      </c>
      <c r="C88" s="21"/>
      <c r="D88" s="23">
        <v>68.593834000000001</v>
      </c>
      <c r="E88" s="23">
        <v>72.895223000000001</v>
      </c>
      <c r="F88" s="23">
        <v>68.828731000000005</v>
      </c>
      <c r="G88" s="22"/>
      <c r="H88" s="24">
        <v>100.34244623212052</v>
      </c>
      <c r="I88" s="24">
        <v>94.421456122028744</v>
      </c>
    </row>
    <row r="89" spans="1:9" s="3" customFormat="1" ht="13.5" x14ac:dyDescent="0.2">
      <c r="A89" s="21"/>
      <c r="B89" s="22" t="s">
        <v>106</v>
      </c>
      <c r="C89" s="21"/>
      <c r="D89" s="23">
        <v>7261.0511560000004</v>
      </c>
      <c r="E89" s="23">
        <v>7245.4515810000003</v>
      </c>
      <c r="F89" s="23">
        <v>7222.1444069999998</v>
      </c>
      <c r="G89" s="22"/>
      <c r="H89" s="24">
        <v>99.464171947503061</v>
      </c>
      <c r="I89" s="24">
        <v>99.678319926102048</v>
      </c>
    </row>
    <row r="90" spans="1:9" s="3" customFormat="1" ht="13.5" x14ac:dyDescent="0.2">
      <c r="A90" s="21"/>
      <c r="B90" s="22" t="s">
        <v>107</v>
      </c>
      <c r="C90" s="21"/>
      <c r="D90" s="23">
        <v>246.639577</v>
      </c>
      <c r="E90" s="23">
        <v>31.679195</v>
      </c>
      <c r="F90" s="23">
        <v>31.679195</v>
      </c>
      <c r="G90" s="22"/>
      <c r="H90" s="24">
        <v>12.844327494123133</v>
      </c>
      <c r="I90" s="24">
        <v>100</v>
      </c>
    </row>
    <row r="91" spans="1:9" s="3" customFormat="1" ht="13.5" x14ac:dyDescent="0.2">
      <c r="A91" s="21"/>
      <c r="B91" s="22" t="s">
        <v>108</v>
      </c>
      <c r="C91" s="21"/>
      <c r="D91" s="23">
        <v>865.36535200000003</v>
      </c>
      <c r="E91" s="23">
        <v>865.57835299999999</v>
      </c>
      <c r="F91" s="23">
        <v>865.18542400000001</v>
      </c>
      <c r="G91" s="22"/>
      <c r="H91" s="24">
        <v>99.979207857168745</v>
      </c>
      <c r="I91" s="24">
        <v>99.95460503388999</v>
      </c>
    </row>
    <row r="92" spans="1:9" s="3" customFormat="1" ht="13.5" x14ac:dyDescent="0.2">
      <c r="A92" s="21"/>
      <c r="B92" s="22" t="s">
        <v>109</v>
      </c>
      <c r="C92" s="21"/>
      <c r="D92" s="23">
        <v>307.85212200000001</v>
      </c>
      <c r="E92" s="23">
        <v>307.59950300000003</v>
      </c>
      <c r="F92" s="23">
        <v>301.08101799999997</v>
      </c>
      <c r="G92" s="22"/>
      <c r="H92" s="24">
        <v>97.800533595152544</v>
      </c>
      <c r="I92" s="24">
        <v>97.880853208010535</v>
      </c>
    </row>
    <row r="93" spans="1:9" s="3" customFormat="1" ht="13.5" x14ac:dyDescent="0.2">
      <c r="A93" s="17" t="s">
        <v>24</v>
      </c>
      <c r="B93" s="17"/>
      <c r="C93" s="18"/>
      <c r="D93" s="19">
        <f>SUM(D94:D126)</f>
        <v>295883.88821</v>
      </c>
      <c r="E93" s="19">
        <f t="shared" ref="E93:F93" si="8">SUM(E94:E126)</f>
        <v>316249.03249899996</v>
      </c>
      <c r="F93" s="19">
        <f t="shared" si="8"/>
        <v>310407.67037000001</v>
      </c>
      <c r="G93" s="17"/>
      <c r="H93" s="20">
        <v>104.90860865992538</v>
      </c>
      <c r="I93" s="20">
        <v>98.152923320320852</v>
      </c>
    </row>
    <row r="94" spans="1:9" s="3" customFormat="1" ht="13.5" x14ac:dyDescent="0.2">
      <c r="A94" s="21"/>
      <c r="B94" s="22" t="s">
        <v>110</v>
      </c>
      <c r="C94" s="21"/>
      <c r="D94" s="23">
        <v>4636.4085169999998</v>
      </c>
      <c r="E94" s="23">
        <v>4643.9821570000004</v>
      </c>
      <c r="F94" s="23">
        <v>4643.9791859999996</v>
      </c>
      <c r="G94" s="22"/>
      <c r="H94" s="24">
        <v>100.16328735857162</v>
      </c>
      <c r="I94" s="24">
        <v>99.999936024732648</v>
      </c>
    </row>
    <row r="95" spans="1:9" s="3" customFormat="1" ht="13.5" x14ac:dyDescent="0.2">
      <c r="A95" s="21"/>
      <c r="B95" s="22" t="s">
        <v>111</v>
      </c>
      <c r="C95" s="21"/>
      <c r="D95" s="23">
        <v>2349.9155730000002</v>
      </c>
      <c r="E95" s="23">
        <v>2805.8155459999998</v>
      </c>
      <c r="F95" s="23">
        <v>2797.9084809999999</v>
      </c>
      <c r="G95" s="22"/>
      <c r="H95" s="24">
        <v>119.06421290821412</v>
      </c>
      <c r="I95" s="24">
        <v>99.718190135083105</v>
      </c>
    </row>
    <row r="96" spans="1:9" s="3" customFormat="1" ht="13.5" x14ac:dyDescent="0.2">
      <c r="A96" s="21"/>
      <c r="B96" s="22" t="s">
        <v>112</v>
      </c>
      <c r="C96" s="21"/>
      <c r="D96" s="23">
        <v>282.62341900000001</v>
      </c>
      <c r="E96" s="23">
        <v>183.519991</v>
      </c>
      <c r="F96" s="23">
        <v>176.002837</v>
      </c>
      <c r="G96" s="22"/>
      <c r="H96" s="24">
        <v>62.274682552049946</v>
      </c>
      <c r="I96" s="24">
        <v>95.903904550649202</v>
      </c>
    </row>
    <row r="97" spans="1:9" s="3" customFormat="1" ht="13.5" x14ac:dyDescent="0.2">
      <c r="A97" s="21"/>
      <c r="B97" s="22" t="s">
        <v>113</v>
      </c>
      <c r="C97" s="21"/>
      <c r="D97" s="23">
        <v>2718.0710199999999</v>
      </c>
      <c r="E97" s="23">
        <v>2612.0770130000001</v>
      </c>
      <c r="F97" s="23">
        <v>2609.3333400000001</v>
      </c>
      <c r="G97" s="22"/>
      <c r="H97" s="24">
        <v>95.99945405400041</v>
      </c>
      <c r="I97" s="24">
        <v>99.894962017339267</v>
      </c>
    </row>
    <row r="98" spans="1:9" s="3" customFormat="1" ht="13.5" x14ac:dyDescent="0.2">
      <c r="A98" s="21"/>
      <c r="B98" s="22" t="s">
        <v>114</v>
      </c>
      <c r="C98" s="21"/>
      <c r="D98" s="23">
        <v>35394.501141000001</v>
      </c>
      <c r="E98" s="23">
        <v>38796.123854999998</v>
      </c>
      <c r="F98" s="23">
        <v>38481.879079999999</v>
      </c>
      <c r="G98" s="22"/>
      <c r="H98" s="24">
        <v>108.72276155751118</v>
      </c>
      <c r="I98" s="24">
        <v>99.190009867546351</v>
      </c>
    </row>
    <row r="99" spans="1:9" s="3" customFormat="1" ht="13.5" x14ac:dyDescent="0.2">
      <c r="A99" s="21"/>
      <c r="B99" s="22" t="s">
        <v>115</v>
      </c>
      <c r="C99" s="21"/>
      <c r="D99" s="23">
        <v>45798.679070999999</v>
      </c>
      <c r="E99" s="23">
        <v>49502.288181000004</v>
      </c>
      <c r="F99" s="23">
        <v>49294.076076999998</v>
      </c>
      <c r="G99" s="22"/>
      <c r="H99" s="24">
        <v>107.63209131115161</v>
      </c>
      <c r="I99" s="24">
        <v>99.579388929985015</v>
      </c>
    </row>
    <row r="100" spans="1:9" s="3" customFormat="1" ht="13.5" x14ac:dyDescent="0.2">
      <c r="A100" s="21"/>
      <c r="B100" s="22" t="s">
        <v>116</v>
      </c>
      <c r="C100" s="21"/>
      <c r="D100" s="23">
        <v>9015.9375610000006</v>
      </c>
      <c r="E100" s="23">
        <v>9683.8788260000001</v>
      </c>
      <c r="F100" s="23">
        <v>9484.4411679999994</v>
      </c>
      <c r="G100" s="22"/>
      <c r="H100" s="24">
        <v>105.19639365102296</v>
      </c>
      <c r="I100" s="24">
        <v>97.940518860432917</v>
      </c>
    </row>
    <row r="101" spans="1:9" s="3" customFormat="1" ht="13.5" x14ac:dyDescent="0.2">
      <c r="A101" s="21"/>
      <c r="B101" s="22" t="s">
        <v>117</v>
      </c>
      <c r="C101" s="21"/>
      <c r="D101" s="23">
        <v>1661.821015</v>
      </c>
      <c r="E101" s="23">
        <v>1849.986541</v>
      </c>
      <c r="F101" s="23">
        <v>1847.199946</v>
      </c>
      <c r="G101" s="22"/>
      <c r="H101" s="24">
        <v>111.15516829590702</v>
      </c>
      <c r="I101" s="24">
        <v>99.849372147405262</v>
      </c>
    </row>
    <row r="102" spans="1:9" s="3" customFormat="1" ht="13.5" x14ac:dyDescent="0.2">
      <c r="A102" s="21"/>
      <c r="B102" s="22" t="s">
        <v>118</v>
      </c>
      <c r="C102" s="21"/>
      <c r="D102" s="23">
        <v>1116.858659</v>
      </c>
      <c r="E102" s="23">
        <v>1269.8850649999999</v>
      </c>
      <c r="F102" s="23">
        <v>1258.7336210000001</v>
      </c>
      <c r="G102" s="22"/>
      <c r="H102" s="24">
        <v>112.70303640095609</v>
      </c>
      <c r="I102" s="24">
        <v>99.121854071100529</v>
      </c>
    </row>
    <row r="103" spans="1:9" s="3" customFormat="1" ht="13.5" x14ac:dyDescent="0.2">
      <c r="A103" s="21"/>
      <c r="B103" s="22" t="s">
        <v>119</v>
      </c>
      <c r="C103" s="21"/>
      <c r="D103" s="23">
        <v>14558.379563</v>
      </c>
      <c r="E103" s="23">
        <v>14576.338288999999</v>
      </c>
      <c r="F103" s="23">
        <v>14575.951224</v>
      </c>
      <c r="G103" s="22"/>
      <c r="H103" s="24">
        <v>100.120697917814</v>
      </c>
      <c r="I103" s="24">
        <v>99.997344566294188</v>
      </c>
    </row>
    <row r="104" spans="1:9" s="3" customFormat="1" ht="13.5" x14ac:dyDescent="0.2">
      <c r="A104" s="21"/>
      <c r="B104" s="22" t="s">
        <v>120</v>
      </c>
      <c r="C104" s="21"/>
      <c r="D104" s="23">
        <v>201.87059400000001</v>
      </c>
      <c r="E104" s="23">
        <v>299.35633999999999</v>
      </c>
      <c r="F104" s="23">
        <v>298.45482600000003</v>
      </c>
      <c r="G104" s="22"/>
      <c r="H104" s="24">
        <v>147.84462664235286</v>
      </c>
      <c r="I104" s="24">
        <v>99.698849204262729</v>
      </c>
    </row>
    <row r="105" spans="1:9" s="3" customFormat="1" ht="13.5" x14ac:dyDescent="0.2">
      <c r="A105" s="21"/>
      <c r="B105" s="22" t="s">
        <v>121</v>
      </c>
      <c r="C105" s="21"/>
      <c r="D105" s="23">
        <v>3144.6783300000002</v>
      </c>
      <c r="E105" s="23">
        <v>3201.0549930000002</v>
      </c>
      <c r="F105" s="23">
        <v>3200.48614</v>
      </c>
      <c r="G105" s="22"/>
      <c r="H105" s="24">
        <v>101.77467467713939</v>
      </c>
      <c r="I105" s="24">
        <v>99.982229202520912</v>
      </c>
    </row>
    <row r="106" spans="1:9" s="3" customFormat="1" ht="13.5" x14ac:dyDescent="0.2">
      <c r="A106" s="21"/>
      <c r="B106" s="22" t="s">
        <v>122</v>
      </c>
      <c r="C106" s="21"/>
      <c r="D106" s="23">
        <v>478.11564600000003</v>
      </c>
      <c r="E106" s="23">
        <v>384.46500500000002</v>
      </c>
      <c r="F106" s="23">
        <v>378.583753</v>
      </c>
      <c r="G106" s="22"/>
      <c r="H106" s="24">
        <v>79.182464779661274</v>
      </c>
      <c r="I106" s="24">
        <v>98.470276377950185</v>
      </c>
    </row>
    <row r="107" spans="1:9" s="3" customFormat="1" ht="13.5" x14ac:dyDescent="0.2">
      <c r="A107" s="21"/>
      <c r="B107" s="22" t="s">
        <v>123</v>
      </c>
      <c r="C107" s="21"/>
      <c r="D107" s="23">
        <v>682.63293899999996</v>
      </c>
      <c r="E107" s="23">
        <v>467.79919999999998</v>
      </c>
      <c r="F107" s="23">
        <v>262.43695700000001</v>
      </c>
      <c r="G107" s="22"/>
      <c r="H107" s="24">
        <v>38.444813018318179</v>
      </c>
      <c r="I107" s="24">
        <v>56.100343266940179</v>
      </c>
    </row>
    <row r="108" spans="1:9" s="3" customFormat="1" ht="13.5" x14ac:dyDescent="0.2">
      <c r="A108" s="21"/>
      <c r="B108" s="22" t="s">
        <v>124</v>
      </c>
      <c r="C108" s="21"/>
      <c r="D108" s="23">
        <v>597</v>
      </c>
      <c r="E108" s="23">
        <v>597.92562499999997</v>
      </c>
      <c r="F108" s="23">
        <v>597.92562499999997</v>
      </c>
      <c r="G108" s="22"/>
      <c r="H108" s="24">
        <v>100.15504606365158</v>
      </c>
      <c r="I108" s="24">
        <v>100</v>
      </c>
    </row>
    <row r="109" spans="1:9" s="3" customFormat="1" ht="13.5" x14ac:dyDescent="0.2">
      <c r="A109" s="21"/>
      <c r="B109" s="22" t="s">
        <v>52</v>
      </c>
      <c r="C109" s="21"/>
      <c r="D109" s="23">
        <v>8593.7331780000004</v>
      </c>
      <c r="E109" s="23">
        <v>9374.7269400000005</v>
      </c>
      <c r="F109" s="23">
        <v>8873.6672859999999</v>
      </c>
      <c r="G109" s="22"/>
      <c r="H109" s="24">
        <v>103.25742145121089</v>
      </c>
      <c r="I109" s="24">
        <v>94.655208016117427</v>
      </c>
    </row>
    <row r="110" spans="1:9" s="3" customFormat="1" ht="13.5" x14ac:dyDescent="0.2">
      <c r="A110" s="21"/>
      <c r="B110" s="22" t="s">
        <v>53</v>
      </c>
      <c r="C110" s="21"/>
      <c r="D110" s="23">
        <v>388.97270500000002</v>
      </c>
      <c r="E110" s="23">
        <v>393.65286300000002</v>
      </c>
      <c r="F110" s="23">
        <v>393.13057900000001</v>
      </c>
      <c r="G110" s="22"/>
      <c r="H110" s="24">
        <v>101.06893721501615</v>
      </c>
      <c r="I110" s="24">
        <v>99.867323713583659</v>
      </c>
    </row>
    <row r="111" spans="1:9" s="3" customFormat="1" ht="13.5" x14ac:dyDescent="0.2">
      <c r="A111" s="21"/>
      <c r="B111" s="22" t="s">
        <v>125</v>
      </c>
      <c r="C111" s="21"/>
      <c r="D111" s="23">
        <v>2381.0846689999998</v>
      </c>
      <c r="E111" s="23">
        <v>4223.9525359999998</v>
      </c>
      <c r="F111" s="23">
        <v>2997.1545719999999</v>
      </c>
      <c r="G111" s="22"/>
      <c r="H111" s="24">
        <v>125.8734983690746</v>
      </c>
      <c r="I111" s="24">
        <v>70.956161236561783</v>
      </c>
    </row>
    <row r="112" spans="1:9" s="3" customFormat="1" ht="13.5" x14ac:dyDescent="0.2">
      <c r="A112" s="21"/>
      <c r="B112" s="22" t="s">
        <v>126</v>
      </c>
      <c r="C112" s="21"/>
      <c r="D112" s="23">
        <v>87.839377999999996</v>
      </c>
      <c r="E112" s="23">
        <v>91.508532000000002</v>
      </c>
      <c r="F112" s="23">
        <v>91.435918999999998</v>
      </c>
      <c r="G112" s="22"/>
      <c r="H112" s="24">
        <v>104.0944518072521</v>
      </c>
      <c r="I112" s="24">
        <v>99.920648929216782</v>
      </c>
    </row>
    <row r="113" spans="1:9" s="3" customFormat="1" ht="13.5" x14ac:dyDescent="0.2">
      <c r="A113" s="21"/>
      <c r="B113" s="22" t="s">
        <v>12</v>
      </c>
      <c r="C113" s="21"/>
      <c r="D113" s="23">
        <v>29152.424804999999</v>
      </c>
      <c r="E113" s="23">
        <v>31921.749681000001</v>
      </c>
      <c r="F113" s="23">
        <v>31792.339312</v>
      </c>
      <c r="G113" s="22"/>
      <c r="H113" s="24">
        <v>109.05555721233597</v>
      </c>
      <c r="I113" s="24">
        <v>99.594601266242535</v>
      </c>
    </row>
    <row r="114" spans="1:9" s="3" customFormat="1" ht="13.5" x14ac:dyDescent="0.2">
      <c r="A114" s="21"/>
      <c r="B114" s="22" t="s">
        <v>127</v>
      </c>
      <c r="C114" s="21"/>
      <c r="D114" s="23">
        <v>11061.365390000001</v>
      </c>
      <c r="E114" s="23">
        <v>10105.042937</v>
      </c>
      <c r="F114" s="23">
        <v>10093.194217</v>
      </c>
      <c r="G114" s="22"/>
      <c r="H114" s="24">
        <v>91.24727247618749</v>
      </c>
      <c r="I114" s="24">
        <v>99.882744486353289</v>
      </c>
    </row>
    <row r="115" spans="1:9" s="3" customFormat="1" ht="13.5" x14ac:dyDescent="0.2">
      <c r="A115" s="21"/>
      <c r="B115" s="22" t="s">
        <v>128</v>
      </c>
      <c r="C115" s="21"/>
      <c r="D115" s="23">
        <v>12651.849521</v>
      </c>
      <c r="E115" s="23">
        <v>10278.86519</v>
      </c>
      <c r="F115" s="23">
        <v>10057.793309000001</v>
      </c>
      <c r="G115" s="22"/>
      <c r="H115" s="24">
        <v>79.496624523597987</v>
      </c>
      <c r="I115" s="24">
        <v>97.849257900423922</v>
      </c>
    </row>
    <row r="116" spans="1:9" s="3" customFormat="1" ht="13.5" x14ac:dyDescent="0.2">
      <c r="A116" s="21"/>
      <c r="B116" s="22" t="s">
        <v>129</v>
      </c>
      <c r="C116" s="21"/>
      <c r="D116" s="23">
        <v>615.01065200000005</v>
      </c>
      <c r="E116" s="23">
        <v>454.98864099999997</v>
      </c>
      <c r="F116" s="23">
        <v>454.78987899999998</v>
      </c>
      <c r="G116" s="22"/>
      <c r="H116" s="24">
        <v>73.948293012655</v>
      </c>
      <c r="I116" s="24">
        <v>99.956314953366061</v>
      </c>
    </row>
    <row r="117" spans="1:9" s="3" customFormat="1" ht="13.5" x14ac:dyDescent="0.2">
      <c r="A117" s="21"/>
      <c r="B117" s="22" t="s">
        <v>130</v>
      </c>
      <c r="C117" s="21"/>
      <c r="D117" s="23">
        <v>2645.8239640000002</v>
      </c>
      <c r="E117" s="23">
        <v>963.58655199999998</v>
      </c>
      <c r="F117" s="23">
        <v>869.51397199999997</v>
      </c>
      <c r="G117" s="22"/>
      <c r="H117" s="24">
        <v>32.863636577146067</v>
      </c>
      <c r="I117" s="24">
        <v>90.237246482451951</v>
      </c>
    </row>
    <row r="118" spans="1:9" s="3" customFormat="1" ht="13.5" x14ac:dyDescent="0.2">
      <c r="A118" s="21"/>
      <c r="B118" s="22" t="s">
        <v>225</v>
      </c>
      <c r="C118" s="21"/>
      <c r="D118" s="23">
        <v>4726.9085539999996</v>
      </c>
      <c r="E118" s="23">
        <v>3011.4555740000001</v>
      </c>
      <c r="F118" s="23">
        <v>2990.9028880000001</v>
      </c>
      <c r="G118" s="22"/>
      <c r="H118" s="24">
        <v>63.273973969076295</v>
      </c>
      <c r="I118" s="24">
        <v>99.317516546568186</v>
      </c>
    </row>
    <row r="119" spans="1:9" s="3" customFormat="1" ht="13.5" x14ac:dyDescent="0.2">
      <c r="A119" s="21"/>
      <c r="B119" s="22" t="s">
        <v>226</v>
      </c>
      <c r="C119" s="21"/>
      <c r="D119" s="23">
        <v>1978.150977</v>
      </c>
      <c r="E119" s="23">
        <v>1621.6719840000001</v>
      </c>
      <c r="F119" s="23">
        <v>1394.863505</v>
      </c>
      <c r="G119" s="22"/>
      <c r="H119" s="24">
        <v>70.513500800399214</v>
      </c>
      <c r="I119" s="24">
        <v>86.013911491486923</v>
      </c>
    </row>
    <row r="120" spans="1:9" s="3" customFormat="1" ht="13.5" x14ac:dyDescent="0.2">
      <c r="A120" s="21"/>
      <c r="B120" s="22" t="s">
        <v>227</v>
      </c>
      <c r="C120" s="21"/>
      <c r="D120" s="23">
        <v>2067.8459229999999</v>
      </c>
      <c r="E120" s="23">
        <v>2116.102054</v>
      </c>
      <c r="F120" s="23">
        <v>2115.2222769999998</v>
      </c>
      <c r="G120" s="22"/>
      <c r="H120" s="24">
        <v>102.29109690780381</v>
      </c>
      <c r="I120" s="24">
        <v>99.958424642217182</v>
      </c>
    </row>
    <row r="121" spans="1:9" s="3" customFormat="1" ht="13.5" x14ac:dyDescent="0.2">
      <c r="A121" s="21"/>
      <c r="B121" s="22" t="s">
        <v>131</v>
      </c>
      <c r="C121" s="21"/>
      <c r="D121" s="23">
        <v>77597.27</v>
      </c>
      <c r="E121" s="23">
        <v>83412.240707999998</v>
      </c>
      <c r="F121" s="23">
        <v>81759.658691000004</v>
      </c>
      <c r="G121" s="22"/>
      <c r="H121" s="24">
        <v>105.3640916632763</v>
      </c>
      <c r="I121" s="24">
        <v>98.018777576321</v>
      </c>
    </row>
    <row r="122" spans="1:9" s="3" customFormat="1" ht="13.5" x14ac:dyDescent="0.2">
      <c r="A122" s="21"/>
      <c r="B122" s="22" t="s">
        <v>132</v>
      </c>
      <c r="C122" s="21"/>
      <c r="D122" s="23">
        <v>1641.965792</v>
      </c>
      <c r="E122" s="23">
        <v>112.083247</v>
      </c>
      <c r="F122" s="23">
        <v>89.427484000000007</v>
      </c>
      <c r="G122" s="22"/>
      <c r="H122" s="24">
        <v>5.4463670580537897</v>
      </c>
      <c r="I122" s="24">
        <v>79.786664281772644</v>
      </c>
    </row>
    <row r="123" spans="1:9" s="3" customFormat="1" ht="13.5" x14ac:dyDescent="0.2">
      <c r="A123" s="21"/>
      <c r="B123" s="22" t="s">
        <v>133</v>
      </c>
      <c r="C123" s="21"/>
      <c r="D123" s="23">
        <v>6373.398072</v>
      </c>
      <c r="E123" s="23">
        <v>3809.1847290000001</v>
      </c>
      <c r="F123" s="23">
        <v>3154.861159</v>
      </c>
      <c r="G123" s="22"/>
      <c r="H123" s="24">
        <v>49.500456794941591</v>
      </c>
      <c r="I123" s="24">
        <v>82.822477339612377</v>
      </c>
    </row>
    <row r="124" spans="1:9" s="3" customFormat="1" ht="13.5" x14ac:dyDescent="0.2">
      <c r="A124" s="21"/>
      <c r="B124" s="22" t="s">
        <v>134</v>
      </c>
      <c r="C124" s="21"/>
      <c r="D124" s="23">
        <v>961.91941599999996</v>
      </c>
      <c r="E124" s="23">
        <v>17056.849871999999</v>
      </c>
      <c r="F124" s="23">
        <v>17009.630037999999</v>
      </c>
      <c r="G124" s="22"/>
      <c r="H124" s="24">
        <v>1768.3009361357979</v>
      </c>
      <c r="I124" s="24">
        <v>99.723162047187188</v>
      </c>
    </row>
    <row r="125" spans="1:9" s="3" customFormat="1" ht="13.5" x14ac:dyDescent="0.2">
      <c r="A125" s="21"/>
      <c r="B125" s="22" t="s">
        <v>135</v>
      </c>
      <c r="C125" s="21"/>
      <c r="D125" s="23">
        <v>2713.0573639999998</v>
      </c>
      <c r="E125" s="23">
        <v>2074.3912850000002</v>
      </c>
      <c r="F125" s="23">
        <v>2071.3718960000001</v>
      </c>
      <c r="G125" s="22"/>
      <c r="H125" s="24">
        <v>76.348252841439006</v>
      </c>
      <c r="I125" s="24">
        <v>99.854444577460711</v>
      </c>
    </row>
    <row r="126" spans="1:9" s="3" customFormat="1" ht="13.5" x14ac:dyDescent="0.2">
      <c r="A126" s="21"/>
      <c r="B126" s="22" t="s">
        <v>228</v>
      </c>
      <c r="C126" s="21"/>
      <c r="D126" s="23">
        <v>7607.7748019999999</v>
      </c>
      <c r="E126" s="23">
        <v>4352.4825469999996</v>
      </c>
      <c r="F126" s="23">
        <v>4291.3211259999998</v>
      </c>
      <c r="G126" s="22"/>
      <c r="H126" s="24">
        <v>56.407047233730665</v>
      </c>
      <c r="I126" s="24">
        <v>98.594792274534086</v>
      </c>
    </row>
    <row r="127" spans="1:9" s="3" customFormat="1" ht="13.5" x14ac:dyDescent="0.2">
      <c r="A127" s="17" t="s">
        <v>25</v>
      </c>
      <c r="B127" s="17"/>
      <c r="C127" s="18"/>
      <c r="D127" s="19">
        <f>SUM(D133:D152)+D128</f>
        <v>127139.63820799999</v>
      </c>
      <c r="E127" s="19">
        <f t="shared" ref="E127:F127" si="9">SUM(E133:E152)+E128</f>
        <v>123184.92247500003</v>
      </c>
      <c r="F127" s="19">
        <f t="shared" si="9"/>
        <v>120386.19422200002</v>
      </c>
      <c r="G127" s="17"/>
      <c r="H127" s="20">
        <v>94.688168000799749</v>
      </c>
      <c r="I127" s="20">
        <v>97.728026939686558</v>
      </c>
    </row>
    <row r="128" spans="1:9" s="3" customFormat="1" ht="13.5" x14ac:dyDescent="0.2">
      <c r="A128" s="21"/>
      <c r="B128" s="15" t="s">
        <v>26</v>
      </c>
      <c r="C128" s="21"/>
      <c r="D128" s="16">
        <f>SUM(D129:D132)</f>
        <v>79869.410239999997</v>
      </c>
      <c r="E128" s="16">
        <f t="shared" ref="E128:F128" si="10">SUM(E129:E132)</f>
        <v>75944.136132000014</v>
      </c>
      <c r="F128" s="16">
        <f t="shared" si="10"/>
        <v>74401.152271000014</v>
      </c>
      <c r="G128" s="15"/>
      <c r="H128" s="25">
        <v>93.153501506310874</v>
      </c>
      <c r="I128" s="25">
        <v>97.968264648743769</v>
      </c>
    </row>
    <row r="129" spans="1:9" s="3" customFormat="1" ht="13.5" x14ac:dyDescent="0.2">
      <c r="A129" s="21"/>
      <c r="B129" s="21"/>
      <c r="C129" s="22" t="s">
        <v>136</v>
      </c>
      <c r="D129" s="23">
        <v>75437.199414000002</v>
      </c>
      <c r="E129" s="23">
        <v>70850.247826000006</v>
      </c>
      <c r="F129" s="23">
        <v>69472.12861</v>
      </c>
      <c r="G129" s="22"/>
      <c r="H129" s="24">
        <v>92.0926666812435</v>
      </c>
      <c r="I129" s="24">
        <v>98.054884410024215</v>
      </c>
    </row>
    <row r="130" spans="1:9" s="3" customFormat="1" ht="13.5" x14ac:dyDescent="0.2">
      <c r="A130" s="21"/>
      <c r="B130" s="21"/>
      <c r="C130" s="22" t="s">
        <v>145</v>
      </c>
      <c r="D130" s="23">
        <v>1316.3651</v>
      </c>
      <c r="E130" s="23">
        <v>2986.2842030000002</v>
      </c>
      <c r="F130" s="23">
        <v>2899.9921730000001</v>
      </c>
      <c r="G130" s="22"/>
      <c r="H130" s="24">
        <v>220.30302786058365</v>
      </c>
      <c r="I130" s="24">
        <v>97.110387888958741</v>
      </c>
    </row>
    <row r="131" spans="1:9" s="3" customFormat="1" ht="13.5" x14ac:dyDescent="0.2">
      <c r="A131" s="21"/>
      <c r="B131" s="21"/>
      <c r="C131" s="22" t="s">
        <v>52</v>
      </c>
      <c r="D131" s="23">
        <v>430.00164799999999</v>
      </c>
      <c r="E131" s="23">
        <v>309.76002599999998</v>
      </c>
      <c r="F131" s="23">
        <v>290.18904300000003</v>
      </c>
      <c r="G131" s="22"/>
      <c r="H131" s="24">
        <v>67.485565311135744</v>
      </c>
      <c r="I131" s="24">
        <v>93.681888766370406</v>
      </c>
    </row>
    <row r="132" spans="1:9" s="3" customFormat="1" ht="13.5" x14ac:dyDescent="0.2">
      <c r="A132" s="21"/>
      <c r="B132" s="21"/>
      <c r="C132" s="22" t="s">
        <v>137</v>
      </c>
      <c r="D132" s="23">
        <v>2685.8440780000001</v>
      </c>
      <c r="E132" s="23">
        <v>1797.844077</v>
      </c>
      <c r="F132" s="23">
        <v>1738.842445</v>
      </c>
      <c r="G132" s="22"/>
      <c r="H132" s="24">
        <v>64.741004857393662</v>
      </c>
      <c r="I132" s="24">
        <v>96.718200829826472</v>
      </c>
    </row>
    <row r="133" spans="1:9" s="3" customFormat="1" ht="13.5" x14ac:dyDescent="0.2">
      <c r="A133" s="21"/>
      <c r="B133" s="22" t="s">
        <v>138</v>
      </c>
      <c r="C133" s="21"/>
      <c r="D133" s="23">
        <v>860.28077199999996</v>
      </c>
      <c r="E133" s="23">
        <v>1279.438267</v>
      </c>
      <c r="F133" s="23">
        <v>1074.9946620000001</v>
      </c>
      <c r="G133" s="22"/>
      <c r="H133" s="24">
        <v>124.95858294040775</v>
      </c>
      <c r="I133" s="24">
        <v>84.020830838569879</v>
      </c>
    </row>
    <row r="134" spans="1:9" s="3" customFormat="1" ht="13.5" x14ac:dyDescent="0.2">
      <c r="A134" s="21"/>
      <c r="B134" s="22" t="s">
        <v>52</v>
      </c>
      <c r="C134" s="21"/>
      <c r="D134" s="23">
        <v>2974.9518670000002</v>
      </c>
      <c r="E134" s="23">
        <v>3011.7</v>
      </c>
      <c r="F134" s="23">
        <v>2931.9</v>
      </c>
      <c r="G134" s="22"/>
      <c r="H134" s="24">
        <v>98.552855006578156</v>
      </c>
      <c r="I134" s="24">
        <v>97.350333698575568</v>
      </c>
    </row>
    <row r="135" spans="1:9" s="3" customFormat="1" ht="13.5" x14ac:dyDescent="0.2">
      <c r="A135" s="21"/>
      <c r="B135" s="22" t="s">
        <v>139</v>
      </c>
      <c r="C135" s="21"/>
      <c r="D135" s="23">
        <v>3783.6023810000002</v>
      </c>
      <c r="E135" s="23">
        <v>3330.9874380000001</v>
      </c>
      <c r="F135" s="23">
        <v>3236.503076</v>
      </c>
      <c r="G135" s="22"/>
      <c r="H135" s="24">
        <v>85.540253707753436</v>
      </c>
      <c r="I135" s="24">
        <v>97.163472881280782</v>
      </c>
    </row>
    <row r="136" spans="1:9" s="3" customFormat="1" ht="13.5" x14ac:dyDescent="0.2">
      <c r="A136" s="21"/>
      <c r="B136" s="22" t="s">
        <v>140</v>
      </c>
      <c r="C136" s="21"/>
      <c r="D136" s="23">
        <v>2057.0983150000002</v>
      </c>
      <c r="E136" s="23">
        <v>2209.8828389999999</v>
      </c>
      <c r="F136" s="23">
        <v>2207.2118559999999</v>
      </c>
      <c r="G136" s="22"/>
      <c r="H136" s="24">
        <v>107.29734402606807</v>
      </c>
      <c r="I136" s="24">
        <v>99.879134633164142</v>
      </c>
    </row>
    <row r="137" spans="1:9" s="3" customFormat="1" ht="13.5" x14ac:dyDescent="0.2">
      <c r="A137" s="21"/>
      <c r="B137" s="22" t="s">
        <v>141</v>
      </c>
      <c r="C137" s="21"/>
      <c r="D137" s="23">
        <v>19983.656105999999</v>
      </c>
      <c r="E137" s="23">
        <v>20342.523679999998</v>
      </c>
      <c r="F137" s="23">
        <v>20080.501377000001</v>
      </c>
      <c r="G137" s="22"/>
      <c r="H137" s="24">
        <v>100.48462238584523</v>
      </c>
      <c r="I137" s="24">
        <v>98.711947902228033</v>
      </c>
    </row>
    <row r="138" spans="1:9" s="3" customFormat="1" ht="13.5" x14ac:dyDescent="0.2">
      <c r="A138" s="21"/>
      <c r="B138" s="22" t="s">
        <v>142</v>
      </c>
      <c r="C138" s="21"/>
      <c r="D138" s="23">
        <v>1405.0269880000001</v>
      </c>
      <c r="E138" s="23">
        <v>1183.014811</v>
      </c>
      <c r="F138" s="23">
        <v>1163.636072</v>
      </c>
      <c r="G138" s="22"/>
      <c r="H138" s="24">
        <v>82.81948189880606</v>
      </c>
      <c r="I138" s="24">
        <v>98.361919156056956</v>
      </c>
    </row>
    <row r="139" spans="1:9" s="3" customFormat="1" ht="13.5" x14ac:dyDescent="0.2">
      <c r="A139" s="21"/>
      <c r="B139" s="22" t="s">
        <v>143</v>
      </c>
      <c r="C139" s="21"/>
      <c r="D139" s="23">
        <v>1919.9353309999999</v>
      </c>
      <c r="E139" s="23">
        <v>1984.809223</v>
      </c>
      <c r="F139" s="23">
        <v>1784.537767</v>
      </c>
      <c r="G139" s="22"/>
      <c r="H139" s="24">
        <v>92.947806011284868</v>
      </c>
      <c r="I139" s="24">
        <v>89.90978812072963</v>
      </c>
    </row>
    <row r="140" spans="1:9" s="3" customFormat="1" ht="13.5" x14ac:dyDescent="0.2">
      <c r="A140" s="21"/>
      <c r="B140" s="22" t="s">
        <v>144</v>
      </c>
      <c r="C140" s="21"/>
      <c r="D140" s="23">
        <v>801.071189</v>
      </c>
      <c r="E140" s="23">
        <v>959.07970799999998</v>
      </c>
      <c r="F140" s="23">
        <v>929.007789</v>
      </c>
      <c r="G140" s="22"/>
      <c r="H140" s="24">
        <v>115.97069046506428</v>
      </c>
      <c r="I140" s="24">
        <v>96.86450263214202</v>
      </c>
    </row>
    <row r="141" spans="1:9" s="3" customFormat="1" ht="13.5" x14ac:dyDescent="0.2">
      <c r="A141" s="21"/>
      <c r="B141" s="22" t="s">
        <v>146</v>
      </c>
      <c r="C141" s="21"/>
      <c r="D141" s="23">
        <v>716.344335</v>
      </c>
      <c r="E141" s="23">
        <v>662.48601599999995</v>
      </c>
      <c r="F141" s="23">
        <v>655.75761299999999</v>
      </c>
      <c r="G141" s="22"/>
      <c r="H141" s="24">
        <v>91.54223478294135</v>
      </c>
      <c r="I141" s="24">
        <v>98.984370562170483</v>
      </c>
    </row>
    <row r="142" spans="1:9" s="3" customFormat="1" ht="13.5" x14ac:dyDescent="0.2">
      <c r="A142" s="21"/>
      <c r="B142" s="22" t="s">
        <v>147</v>
      </c>
      <c r="C142" s="21"/>
      <c r="D142" s="23">
        <v>429.99194199999999</v>
      </c>
      <c r="E142" s="23">
        <v>406.67729200000002</v>
      </c>
      <c r="F142" s="23">
        <v>341.11594500000001</v>
      </c>
      <c r="G142" s="22"/>
      <c r="H142" s="24">
        <v>79.330776156730863</v>
      </c>
      <c r="I142" s="24">
        <v>83.878778508242846</v>
      </c>
    </row>
    <row r="143" spans="1:9" s="3" customFormat="1" ht="13.5" x14ac:dyDescent="0.2">
      <c r="A143" s="21"/>
      <c r="B143" s="22" t="s">
        <v>229</v>
      </c>
      <c r="C143" s="21"/>
      <c r="D143" s="23">
        <v>940.64885000000004</v>
      </c>
      <c r="E143" s="23">
        <v>689.28040099999998</v>
      </c>
      <c r="F143" s="23">
        <v>650.20213100000001</v>
      </c>
      <c r="G143" s="22"/>
      <c r="H143" s="24">
        <v>69.122726403163099</v>
      </c>
      <c r="I143" s="24">
        <v>94.330569976557328</v>
      </c>
    </row>
    <row r="144" spans="1:9" s="3" customFormat="1" ht="13.5" x14ac:dyDescent="0.2">
      <c r="A144" s="21"/>
      <c r="B144" s="22" t="s">
        <v>230</v>
      </c>
      <c r="C144" s="21"/>
      <c r="D144" s="23">
        <v>2345.0660720000001</v>
      </c>
      <c r="E144" s="23">
        <v>2304.5887659999999</v>
      </c>
      <c r="F144" s="23">
        <v>2154.2439939999999</v>
      </c>
      <c r="G144" s="22"/>
      <c r="H144" s="24">
        <v>91.862827223573419</v>
      </c>
      <c r="I144" s="24">
        <v>93.476286345830431</v>
      </c>
    </row>
    <row r="145" spans="1:9" s="3" customFormat="1" ht="13.5" x14ac:dyDescent="0.2">
      <c r="A145" s="21"/>
      <c r="B145" s="22" t="s">
        <v>148</v>
      </c>
      <c r="C145" s="21"/>
      <c r="D145" s="23">
        <v>41.759341999999997</v>
      </c>
      <c r="E145" s="23">
        <v>52.114041</v>
      </c>
      <c r="F145" s="23">
        <v>49.357621999999999</v>
      </c>
      <c r="G145" s="22"/>
      <c r="H145" s="24">
        <v>118.19540164210443</v>
      </c>
      <c r="I145" s="24">
        <v>94.710793968174528</v>
      </c>
    </row>
    <row r="146" spans="1:9" s="3" customFormat="1" ht="13.5" x14ac:dyDescent="0.2">
      <c r="A146" s="21"/>
      <c r="B146" s="22" t="s">
        <v>12</v>
      </c>
      <c r="C146" s="21"/>
      <c r="D146" s="23">
        <v>6209.9091609999996</v>
      </c>
      <c r="E146" s="23">
        <v>6191.5022150000004</v>
      </c>
      <c r="F146" s="23">
        <v>6170.0185799999999</v>
      </c>
      <c r="G146" s="22"/>
      <c r="H146" s="24">
        <v>99.357630200929123</v>
      </c>
      <c r="I146" s="24">
        <v>99.653014175655912</v>
      </c>
    </row>
    <row r="147" spans="1:9" s="3" customFormat="1" ht="13.5" x14ac:dyDescent="0.2">
      <c r="A147" s="21"/>
      <c r="B147" s="22" t="s">
        <v>149</v>
      </c>
      <c r="C147" s="21"/>
      <c r="D147" s="23">
        <v>224.22613000000001</v>
      </c>
      <c r="E147" s="23">
        <v>165.93961999999999</v>
      </c>
      <c r="F147" s="23">
        <v>165.91236599999999</v>
      </c>
      <c r="G147" s="22"/>
      <c r="H147" s="24">
        <v>73.993323614870391</v>
      </c>
      <c r="I147" s="24">
        <v>99.983575953711352</v>
      </c>
    </row>
    <row r="148" spans="1:9" s="3" customFormat="1" ht="13.5" x14ac:dyDescent="0.2">
      <c r="A148" s="21"/>
      <c r="B148" s="22" t="s">
        <v>150</v>
      </c>
      <c r="C148" s="21"/>
      <c r="D148" s="23">
        <v>857.83434499999998</v>
      </c>
      <c r="E148" s="23">
        <v>793.22475599999996</v>
      </c>
      <c r="F148" s="23">
        <v>720.86372200000005</v>
      </c>
      <c r="G148" s="22"/>
      <c r="H148" s="24">
        <v>84.032975154427987</v>
      </c>
      <c r="I148" s="24">
        <v>90.877612750654009</v>
      </c>
    </row>
    <row r="149" spans="1:9" s="3" customFormat="1" ht="13.5" x14ac:dyDescent="0.2">
      <c r="A149" s="21"/>
      <c r="B149" s="22" t="s">
        <v>151</v>
      </c>
      <c r="C149" s="21"/>
      <c r="D149" s="23">
        <v>104.800257</v>
      </c>
      <c r="E149" s="23">
        <v>102.142796</v>
      </c>
      <c r="F149" s="23">
        <v>100.559866</v>
      </c>
      <c r="G149" s="22"/>
      <c r="H149" s="24">
        <v>95.953835304048923</v>
      </c>
      <c r="I149" s="24">
        <v>98.450277394012204</v>
      </c>
    </row>
    <row r="150" spans="1:9" s="3" customFormat="1" ht="13.5" x14ac:dyDescent="0.2">
      <c r="A150" s="21"/>
      <c r="B150" s="22" t="s">
        <v>231</v>
      </c>
      <c r="C150" s="21"/>
      <c r="D150" s="23">
        <v>289.68246399999998</v>
      </c>
      <c r="E150" s="23">
        <v>249.64602199999999</v>
      </c>
      <c r="F150" s="23">
        <v>247.490297</v>
      </c>
      <c r="G150" s="22"/>
      <c r="H150" s="24">
        <v>85.435028956395513</v>
      </c>
      <c r="I150" s="24">
        <v>99.136487342065479</v>
      </c>
    </row>
    <row r="151" spans="1:9" s="3" customFormat="1" ht="13.5" x14ac:dyDescent="0.2">
      <c r="A151" s="21"/>
      <c r="B151" s="22" t="s">
        <v>152</v>
      </c>
      <c r="C151" s="21"/>
      <c r="D151" s="23">
        <v>589.12924799999996</v>
      </c>
      <c r="E151" s="23">
        <v>579.52175</v>
      </c>
      <c r="F151" s="23">
        <v>579.10941500000001</v>
      </c>
      <c r="G151" s="22"/>
      <c r="H151" s="24">
        <v>98.299213112569831</v>
      </c>
      <c r="I151" s="24">
        <v>99.928849089788258</v>
      </c>
    </row>
    <row r="152" spans="1:9" s="3" customFormat="1" ht="13.5" x14ac:dyDescent="0.2">
      <c r="A152" s="21"/>
      <c r="B152" s="22" t="s">
        <v>153</v>
      </c>
      <c r="C152" s="21"/>
      <c r="D152" s="23">
        <v>735.21287299999995</v>
      </c>
      <c r="E152" s="23">
        <v>742.22670200000005</v>
      </c>
      <c r="F152" s="23">
        <v>742.11780099999999</v>
      </c>
      <c r="G152" s="22"/>
      <c r="H152" s="24">
        <v>100.93917397988758</v>
      </c>
      <c r="I152" s="24">
        <v>99.985327798136794</v>
      </c>
    </row>
    <row r="153" spans="1:9" s="3" customFormat="1" ht="13.5" x14ac:dyDescent="0.2">
      <c r="A153" s="17" t="s">
        <v>27</v>
      </c>
      <c r="B153" s="17"/>
      <c r="C153" s="18"/>
      <c r="D153" s="19">
        <v>362.46</v>
      </c>
      <c r="E153" s="19">
        <v>555.426649</v>
      </c>
      <c r="F153" s="19">
        <v>508.76060999999999</v>
      </c>
      <c r="G153" s="17"/>
      <c r="H153" s="20">
        <v>140.36324284058932</v>
      </c>
      <c r="I153" s="20">
        <v>91.598163486750522</v>
      </c>
    </row>
    <row r="154" spans="1:9" s="3" customFormat="1" ht="13.5" x14ac:dyDescent="0.2">
      <c r="A154" s="21"/>
      <c r="B154" s="22" t="s">
        <v>154</v>
      </c>
      <c r="C154" s="21"/>
      <c r="D154" s="23">
        <v>362.46</v>
      </c>
      <c r="E154" s="23">
        <v>555.426649</v>
      </c>
      <c r="F154" s="23">
        <v>508.76060999999999</v>
      </c>
      <c r="G154" s="22"/>
      <c r="H154" s="24">
        <v>140.36324284058932</v>
      </c>
      <c r="I154" s="24">
        <v>91.598163486750522</v>
      </c>
    </row>
    <row r="155" spans="1:9" s="3" customFormat="1" ht="13.5" x14ac:dyDescent="0.2">
      <c r="A155" s="17" t="s">
        <v>28</v>
      </c>
      <c r="B155" s="17"/>
      <c r="C155" s="18"/>
      <c r="D155" s="19">
        <f>SUM(D158:D162)+D156</f>
        <v>3980.8159729999998</v>
      </c>
      <c r="E155" s="19">
        <f t="shared" ref="E155:F155" si="11">SUM(E158:E162)+E156</f>
        <v>4324.1857469999995</v>
      </c>
      <c r="F155" s="19">
        <f t="shared" si="11"/>
        <v>4168.0855499999998</v>
      </c>
      <c r="G155" s="17"/>
      <c r="H155" s="20">
        <v>104.70430128572035</v>
      </c>
      <c r="I155" s="20">
        <v>96.390067260447879</v>
      </c>
    </row>
    <row r="156" spans="1:9" s="3" customFormat="1" ht="13.5" x14ac:dyDescent="0.2">
      <c r="A156" s="21"/>
      <c r="B156" s="15" t="s">
        <v>29</v>
      </c>
      <c r="C156" s="21"/>
      <c r="D156" s="16">
        <v>1726.6029000000001</v>
      </c>
      <c r="E156" s="16">
        <v>1572.1237719999999</v>
      </c>
      <c r="F156" s="16">
        <v>1558.7247620000001</v>
      </c>
      <c r="G156" s="15"/>
      <c r="H156" s="25">
        <v>90.276968838636833</v>
      </c>
      <c r="I156" s="25">
        <v>99.147712779449023</v>
      </c>
    </row>
    <row r="157" spans="1:9" s="3" customFormat="1" ht="13.5" x14ac:dyDescent="0.2">
      <c r="A157" s="21"/>
      <c r="B157" s="21"/>
      <c r="C157" s="22" t="s">
        <v>155</v>
      </c>
      <c r="D157" s="23">
        <v>1726.6029000000001</v>
      </c>
      <c r="E157" s="23">
        <v>1572.1237719999999</v>
      </c>
      <c r="F157" s="23">
        <v>1558.7247620000001</v>
      </c>
      <c r="G157" s="22"/>
      <c r="H157" s="24">
        <v>90.276968838636833</v>
      </c>
      <c r="I157" s="24">
        <v>99.147712779449023</v>
      </c>
    </row>
    <row r="158" spans="1:9" s="3" customFormat="1" ht="13.5" x14ac:dyDescent="0.2">
      <c r="A158" s="21"/>
      <c r="B158" s="22" t="s">
        <v>156</v>
      </c>
      <c r="C158" s="21"/>
      <c r="D158" s="23">
        <v>907.11289299999999</v>
      </c>
      <c r="E158" s="23">
        <v>1002.18573</v>
      </c>
      <c r="F158" s="23">
        <v>995.12748899999997</v>
      </c>
      <c r="G158" s="22"/>
      <c r="H158" s="24">
        <v>109.70271690317601</v>
      </c>
      <c r="I158" s="24">
        <v>99.29571527624924</v>
      </c>
    </row>
    <row r="159" spans="1:9" s="3" customFormat="1" ht="13.5" x14ac:dyDescent="0.2">
      <c r="A159" s="21"/>
      <c r="B159" s="22" t="s">
        <v>157</v>
      </c>
      <c r="C159" s="21"/>
      <c r="D159" s="23">
        <v>190.23459600000001</v>
      </c>
      <c r="E159" s="23">
        <v>198.01158799999999</v>
      </c>
      <c r="F159" s="23">
        <v>191.81380799999999</v>
      </c>
      <c r="G159" s="22"/>
      <c r="H159" s="24">
        <v>100.83013922451833</v>
      </c>
      <c r="I159" s="24">
        <v>96.869991265359687</v>
      </c>
    </row>
    <row r="160" spans="1:9" s="3" customFormat="1" ht="13.5" x14ac:dyDescent="0.2">
      <c r="A160" s="21"/>
      <c r="B160" s="22" t="s">
        <v>158</v>
      </c>
      <c r="C160" s="21"/>
      <c r="D160" s="23">
        <v>578.537194</v>
      </c>
      <c r="E160" s="23">
        <v>670.48746900000003</v>
      </c>
      <c r="F160" s="23">
        <v>637.15707599999996</v>
      </c>
      <c r="G160" s="22"/>
      <c r="H160" s="24">
        <v>110.13243100148891</v>
      </c>
      <c r="I160" s="24">
        <v>95.028931256581018</v>
      </c>
    </row>
    <row r="161" spans="1:9" s="3" customFormat="1" ht="13.5" x14ac:dyDescent="0.2">
      <c r="A161" s="21"/>
      <c r="B161" s="22" t="s">
        <v>159</v>
      </c>
      <c r="C161" s="21"/>
      <c r="D161" s="23">
        <v>84.522075000000001</v>
      </c>
      <c r="E161" s="23">
        <v>43.747024000000003</v>
      </c>
      <c r="F161" s="23">
        <v>38.241993999999998</v>
      </c>
      <c r="G161" s="22"/>
      <c r="H161" s="24">
        <v>45.244977717359639</v>
      </c>
      <c r="I161" s="24">
        <v>87.416218300929444</v>
      </c>
    </row>
    <row r="162" spans="1:9" s="3" customFormat="1" ht="13.5" x14ac:dyDescent="0.2">
      <c r="A162" s="21"/>
      <c r="B162" s="22" t="s">
        <v>160</v>
      </c>
      <c r="C162" s="21"/>
      <c r="D162" s="23">
        <v>493.80631499999998</v>
      </c>
      <c r="E162" s="23">
        <v>837.63016400000004</v>
      </c>
      <c r="F162" s="23">
        <v>747.02042100000006</v>
      </c>
      <c r="G162" s="22"/>
      <c r="H162" s="24">
        <v>151.27802101923302</v>
      </c>
      <c r="I162" s="24">
        <v>89.182607444877078</v>
      </c>
    </row>
    <row r="163" spans="1:9" s="3" customFormat="1" ht="13.5" x14ac:dyDescent="0.2">
      <c r="A163" s="17" t="s">
        <v>30</v>
      </c>
      <c r="B163" s="17"/>
      <c r="C163" s="18"/>
      <c r="D163" s="19">
        <f>SUM(D164:D175)</f>
        <v>24775.937284</v>
      </c>
      <c r="E163" s="19">
        <f t="shared" ref="E163:F163" si="12">SUM(E164:E175)</f>
        <v>22942.894101999998</v>
      </c>
      <c r="F163" s="19">
        <f t="shared" si="12"/>
        <v>22804.729737999998</v>
      </c>
      <c r="G163" s="17"/>
      <c r="H163" s="20">
        <v>92.043862868215356</v>
      </c>
      <c r="I163" s="20">
        <v>99.397790168120252</v>
      </c>
    </row>
    <row r="164" spans="1:9" s="3" customFormat="1" ht="13.5" x14ac:dyDescent="0.2">
      <c r="A164" s="21"/>
      <c r="B164" s="22" t="s">
        <v>161</v>
      </c>
      <c r="C164" s="21"/>
      <c r="D164" s="23">
        <v>708.42046400000004</v>
      </c>
      <c r="E164" s="23">
        <v>771.077541</v>
      </c>
      <c r="F164" s="23">
        <v>749.08473100000003</v>
      </c>
      <c r="G164" s="22"/>
      <c r="H164" s="24">
        <v>105.74013161200833</v>
      </c>
      <c r="I164" s="24">
        <v>97.147782313633741</v>
      </c>
    </row>
    <row r="165" spans="1:9" s="3" customFormat="1" ht="13.5" x14ac:dyDescent="0.2">
      <c r="A165" s="21"/>
      <c r="B165" s="22" t="s">
        <v>162</v>
      </c>
      <c r="C165" s="21"/>
      <c r="D165" s="23">
        <v>400</v>
      </c>
      <c r="E165" s="23">
        <v>399.99935299999999</v>
      </c>
      <c r="F165" s="23">
        <v>399.81590599999998</v>
      </c>
      <c r="G165" s="22"/>
      <c r="H165" s="24">
        <v>99.953976499999996</v>
      </c>
      <c r="I165" s="24">
        <v>99.9541381758185</v>
      </c>
    </row>
    <row r="166" spans="1:9" s="3" customFormat="1" ht="13.5" x14ac:dyDescent="0.2">
      <c r="A166" s="21"/>
      <c r="B166" s="22" t="s">
        <v>163</v>
      </c>
      <c r="C166" s="21"/>
      <c r="D166" s="23">
        <v>148.08170000000001</v>
      </c>
      <c r="E166" s="23">
        <v>381.144024</v>
      </c>
      <c r="F166" s="23">
        <v>381.144024</v>
      </c>
      <c r="G166" s="22"/>
      <c r="H166" s="24">
        <v>257.38766100065027</v>
      </c>
      <c r="I166" s="24">
        <v>100</v>
      </c>
    </row>
    <row r="167" spans="1:9" s="3" customFormat="1" ht="13.5" x14ac:dyDescent="0.2">
      <c r="A167" s="21"/>
      <c r="B167" s="22" t="s">
        <v>164</v>
      </c>
      <c r="C167" s="21"/>
      <c r="D167" s="23">
        <v>184.59238999999999</v>
      </c>
      <c r="E167" s="23">
        <v>182.21170900000001</v>
      </c>
      <c r="F167" s="23">
        <v>172.44181800000001</v>
      </c>
      <c r="G167" s="22"/>
      <c r="H167" s="24">
        <v>93.417620303848935</v>
      </c>
      <c r="I167" s="24">
        <v>94.638165102770643</v>
      </c>
    </row>
    <row r="168" spans="1:9" s="3" customFormat="1" ht="13.5" x14ac:dyDescent="0.2">
      <c r="A168" s="21"/>
      <c r="B168" s="22" t="s">
        <v>232</v>
      </c>
      <c r="C168" s="21"/>
      <c r="D168" s="23">
        <v>897.92483200000004</v>
      </c>
      <c r="E168" s="23">
        <v>1794.2803710000001</v>
      </c>
      <c r="F168" s="23">
        <v>1500.491847</v>
      </c>
      <c r="G168" s="22"/>
      <c r="H168" s="24">
        <v>167.10662112527476</v>
      </c>
      <c r="I168" s="24">
        <v>83.626387004598186</v>
      </c>
    </row>
    <row r="169" spans="1:9" s="3" customFormat="1" ht="13.5" x14ac:dyDescent="0.2">
      <c r="A169" s="21"/>
      <c r="B169" s="22" t="s">
        <v>165</v>
      </c>
      <c r="C169" s="21"/>
      <c r="D169" s="23">
        <v>9624.5226490000005</v>
      </c>
      <c r="E169" s="23">
        <v>9096.1981190000006</v>
      </c>
      <c r="F169" s="23">
        <v>9067.6594760000007</v>
      </c>
      <c r="G169" s="22"/>
      <c r="H169" s="24">
        <v>94.214121642096629</v>
      </c>
      <c r="I169" s="24">
        <v>99.686257460241663</v>
      </c>
    </row>
    <row r="170" spans="1:9" s="3" customFormat="1" ht="13.5" x14ac:dyDescent="0.2">
      <c r="A170" s="21"/>
      <c r="B170" s="22" t="s">
        <v>166</v>
      </c>
      <c r="C170" s="21"/>
      <c r="D170" s="23">
        <v>193.15320600000001</v>
      </c>
      <c r="E170" s="23">
        <v>192.98105200000001</v>
      </c>
      <c r="F170" s="23">
        <v>210.04486900000001</v>
      </c>
      <c r="G170" s="22"/>
      <c r="H170" s="24">
        <v>108.74521492539968</v>
      </c>
      <c r="I170" s="24">
        <v>108.84222405420402</v>
      </c>
    </row>
    <row r="171" spans="1:9" s="3" customFormat="1" ht="13.5" x14ac:dyDescent="0.2">
      <c r="A171" s="21"/>
      <c r="B171" s="22" t="s">
        <v>233</v>
      </c>
      <c r="C171" s="21"/>
      <c r="D171" s="23">
        <v>125.709424</v>
      </c>
      <c r="E171" s="23">
        <v>123.44487700000001</v>
      </c>
      <c r="F171" s="23">
        <v>120.428884</v>
      </c>
      <c r="G171" s="22"/>
      <c r="H171" s="24">
        <v>95.799408006196899</v>
      </c>
      <c r="I171" s="24">
        <v>97.556809911196225</v>
      </c>
    </row>
    <row r="172" spans="1:9" s="3" customFormat="1" ht="13.5" x14ac:dyDescent="0.2">
      <c r="A172" s="21"/>
      <c r="B172" s="22" t="s">
        <v>234</v>
      </c>
      <c r="C172" s="21"/>
      <c r="D172" s="23">
        <v>9362.5826699999998</v>
      </c>
      <c r="E172" s="23">
        <v>6527.6098849999998</v>
      </c>
      <c r="F172" s="23">
        <v>6755.1721969999999</v>
      </c>
      <c r="G172" s="22"/>
      <c r="H172" s="24">
        <v>72.150734846328461</v>
      </c>
      <c r="I172" s="24">
        <v>103.48615061269091</v>
      </c>
    </row>
    <row r="173" spans="1:9" s="3" customFormat="1" ht="13.5" x14ac:dyDescent="0.2">
      <c r="A173" s="21"/>
      <c r="B173" s="22" t="s">
        <v>235</v>
      </c>
      <c r="C173" s="21"/>
      <c r="D173" s="23">
        <v>2562.3858180000002</v>
      </c>
      <c r="E173" s="23">
        <v>2914.3690790000001</v>
      </c>
      <c r="F173" s="23">
        <v>2903.3449700000001</v>
      </c>
      <c r="G173" s="22"/>
      <c r="H173" s="24">
        <v>113.30631591873725</v>
      </c>
      <c r="I173" s="24">
        <v>99.621732570543784</v>
      </c>
    </row>
    <row r="174" spans="1:9" s="3" customFormat="1" ht="13.5" x14ac:dyDescent="0.2">
      <c r="A174" s="21"/>
      <c r="B174" s="22" t="s">
        <v>167</v>
      </c>
      <c r="C174" s="21"/>
      <c r="D174" s="23">
        <v>315.017785</v>
      </c>
      <c r="E174" s="23">
        <v>308.68234799999999</v>
      </c>
      <c r="F174" s="23">
        <v>294.597195</v>
      </c>
      <c r="G174" s="22"/>
      <c r="H174" s="24">
        <v>93.517639012032276</v>
      </c>
      <c r="I174" s="24">
        <v>95.437007301758641</v>
      </c>
    </row>
    <row r="175" spans="1:9" s="3" customFormat="1" ht="13.5" x14ac:dyDescent="0.2">
      <c r="A175" s="21"/>
      <c r="B175" s="22" t="s">
        <v>168</v>
      </c>
      <c r="C175" s="21"/>
      <c r="D175" s="23">
        <v>253.546346</v>
      </c>
      <c r="E175" s="23">
        <v>250.89574400000001</v>
      </c>
      <c r="F175" s="23">
        <v>250.50382099999999</v>
      </c>
      <c r="G175" s="22"/>
      <c r="H175" s="24">
        <v>98.800012286511119</v>
      </c>
      <c r="I175" s="24">
        <v>99.843790494907708</v>
      </c>
    </row>
    <row r="176" spans="1:9" s="3" customFormat="1" ht="13.5" x14ac:dyDescent="0.2">
      <c r="A176" s="17" t="s">
        <v>31</v>
      </c>
      <c r="B176" s="17"/>
      <c r="C176" s="18"/>
      <c r="D176" s="19">
        <f>SUM(D180:D196)+D177</f>
        <v>48103.863832999989</v>
      </c>
      <c r="E176" s="19">
        <f t="shared" ref="E176:F176" si="13">SUM(E180:E196)+E177</f>
        <v>43360.591072000003</v>
      </c>
      <c r="F176" s="19">
        <f t="shared" si="13"/>
        <v>41517.764327999997</v>
      </c>
      <c r="G176" s="17"/>
      <c r="H176" s="20">
        <v>86.308585256550998</v>
      </c>
      <c r="I176" s="20">
        <v>95.749996255955082</v>
      </c>
    </row>
    <row r="177" spans="1:9" s="3" customFormat="1" ht="13.5" x14ac:dyDescent="0.2">
      <c r="A177" s="21"/>
      <c r="B177" s="15" t="s">
        <v>32</v>
      </c>
      <c r="C177" s="21"/>
      <c r="D177" s="16">
        <f>SUM(D178:D179)</f>
        <v>5235.1591859999999</v>
      </c>
      <c r="E177" s="16">
        <f t="shared" ref="E177:F177" si="14">SUM(E178:E179)</f>
        <v>4871.4398520000004</v>
      </c>
      <c r="F177" s="16">
        <f t="shared" si="14"/>
        <v>4843.4933719999999</v>
      </c>
      <c r="G177" s="15"/>
      <c r="H177" s="25">
        <v>92.518550055795771</v>
      </c>
      <c r="I177" s="25">
        <v>99.426319920823275</v>
      </c>
    </row>
    <row r="178" spans="1:9" s="3" customFormat="1" ht="13.5" x14ac:dyDescent="0.2">
      <c r="A178" s="21"/>
      <c r="B178" s="21"/>
      <c r="C178" s="22" t="s">
        <v>169</v>
      </c>
      <c r="D178" s="23">
        <v>5178.0374899999997</v>
      </c>
      <c r="E178" s="23">
        <v>4819.4719830000004</v>
      </c>
      <c r="F178" s="23">
        <v>4795.9855250000001</v>
      </c>
      <c r="G178" s="22"/>
      <c r="H178" s="24">
        <v>92.621684069730449</v>
      </c>
      <c r="I178" s="24">
        <v>99.512675702175557</v>
      </c>
    </row>
    <row r="179" spans="1:9" s="3" customFormat="1" ht="13.5" x14ac:dyDescent="0.2">
      <c r="A179" s="22"/>
      <c r="B179" s="21"/>
      <c r="C179" s="22" t="s">
        <v>170</v>
      </c>
      <c r="D179" s="23">
        <v>57.121696</v>
      </c>
      <c r="E179" s="23">
        <v>51.967869</v>
      </c>
      <c r="F179" s="23">
        <v>47.507846999999998</v>
      </c>
      <c r="G179" s="22"/>
      <c r="H179" s="24">
        <v>83.169531590938746</v>
      </c>
      <c r="I179" s="24">
        <v>91.41773159873074</v>
      </c>
    </row>
    <row r="180" spans="1:9" s="3" customFormat="1" ht="13.5" x14ac:dyDescent="0.2">
      <c r="A180" s="21"/>
      <c r="B180" s="22" t="s">
        <v>171</v>
      </c>
      <c r="C180" s="21"/>
      <c r="D180" s="23">
        <v>2568.1081340000001</v>
      </c>
      <c r="E180" s="23">
        <v>2475.2094889999998</v>
      </c>
      <c r="F180" s="23">
        <v>2468.2265860000002</v>
      </c>
      <c r="G180" s="22"/>
      <c r="H180" s="24">
        <v>96.110695391769667</v>
      </c>
      <c r="I180" s="24">
        <v>99.71788638371693</v>
      </c>
    </row>
    <row r="181" spans="1:9" s="3" customFormat="1" ht="13.5" x14ac:dyDescent="0.2">
      <c r="A181" s="21"/>
      <c r="B181" s="22" t="s">
        <v>172</v>
      </c>
      <c r="C181" s="21"/>
      <c r="D181" s="23">
        <v>447.20788700000003</v>
      </c>
      <c r="E181" s="23">
        <v>426.48483499999998</v>
      </c>
      <c r="F181" s="23">
        <v>423.448601</v>
      </c>
      <c r="G181" s="22"/>
      <c r="H181" s="24">
        <v>94.687194324906869</v>
      </c>
      <c r="I181" s="24">
        <v>99.288079258433655</v>
      </c>
    </row>
    <row r="182" spans="1:9" s="3" customFormat="1" ht="13.5" x14ac:dyDescent="0.2">
      <c r="A182" s="21"/>
      <c r="B182" s="22" t="s">
        <v>173</v>
      </c>
      <c r="C182" s="21"/>
      <c r="D182" s="23">
        <v>993.14000899999996</v>
      </c>
      <c r="E182" s="23">
        <v>741.61480600000004</v>
      </c>
      <c r="F182" s="23">
        <v>681.29953499999999</v>
      </c>
      <c r="G182" s="22"/>
      <c r="H182" s="24">
        <v>68.600552673938239</v>
      </c>
      <c r="I182" s="24">
        <v>91.867035216662046</v>
      </c>
    </row>
    <row r="183" spans="1:9" s="3" customFormat="1" ht="13.5" x14ac:dyDescent="0.2">
      <c r="A183" s="21"/>
      <c r="B183" s="22" t="s">
        <v>174</v>
      </c>
      <c r="C183" s="21"/>
      <c r="D183" s="23">
        <v>5736.9090340000002</v>
      </c>
      <c r="E183" s="23">
        <v>7447.9360859999997</v>
      </c>
      <c r="F183" s="23">
        <v>6973.8980700000002</v>
      </c>
      <c r="G183" s="22"/>
      <c r="H183" s="24">
        <v>121.56194265359517</v>
      </c>
      <c r="I183" s="24">
        <v>93.635310366169008</v>
      </c>
    </row>
    <row r="184" spans="1:9" s="3" customFormat="1" ht="13.5" x14ac:dyDescent="0.2">
      <c r="A184" s="21"/>
      <c r="B184" s="22" t="s">
        <v>175</v>
      </c>
      <c r="C184" s="21"/>
      <c r="D184" s="23">
        <v>193.42530500000001</v>
      </c>
      <c r="E184" s="23">
        <v>142.89225200000001</v>
      </c>
      <c r="F184" s="23">
        <v>135.70388299999999</v>
      </c>
      <c r="G184" s="22"/>
      <c r="H184" s="24">
        <v>70.158288234313488</v>
      </c>
      <c r="I184" s="24">
        <v>94.969378045773951</v>
      </c>
    </row>
    <row r="185" spans="1:9" s="3" customFormat="1" ht="13.5" x14ac:dyDescent="0.2">
      <c r="A185" s="21"/>
      <c r="B185" s="22" t="s">
        <v>176</v>
      </c>
      <c r="C185" s="21"/>
      <c r="D185" s="23">
        <v>6547.9667659999996</v>
      </c>
      <c r="E185" s="23">
        <v>4671.0434109999997</v>
      </c>
      <c r="F185" s="23">
        <v>4445.6565849999997</v>
      </c>
      <c r="G185" s="22"/>
      <c r="H185" s="24">
        <v>67.893695002910775</v>
      </c>
      <c r="I185" s="24">
        <v>95.174807721349168</v>
      </c>
    </row>
    <row r="186" spans="1:9" s="3" customFormat="1" ht="13.5" x14ac:dyDescent="0.2">
      <c r="A186" s="21"/>
      <c r="B186" s="22" t="s">
        <v>177</v>
      </c>
      <c r="C186" s="21"/>
      <c r="D186" s="23">
        <v>4516.1019969999998</v>
      </c>
      <c r="E186" s="23">
        <v>2746.5289579999999</v>
      </c>
      <c r="F186" s="23">
        <v>2566.2168120000001</v>
      </c>
      <c r="G186" s="22"/>
      <c r="H186" s="24">
        <v>56.823712433968751</v>
      </c>
      <c r="I186" s="24">
        <v>93.434908251202216</v>
      </c>
    </row>
    <row r="187" spans="1:9" s="3" customFormat="1" ht="13.5" x14ac:dyDescent="0.2">
      <c r="A187" s="21"/>
      <c r="B187" s="22" t="s">
        <v>236</v>
      </c>
      <c r="C187" s="21"/>
      <c r="D187" s="23">
        <v>3430.9228320000002</v>
      </c>
      <c r="E187" s="23">
        <v>2389.5143739999999</v>
      </c>
      <c r="F187" s="23">
        <v>2355.8706189999998</v>
      </c>
      <c r="G187" s="22"/>
      <c r="H187" s="24">
        <v>68.665800263035464</v>
      </c>
      <c r="I187" s="24">
        <v>98.592025418801683</v>
      </c>
    </row>
    <row r="188" spans="1:9" s="3" customFormat="1" ht="13.5" x14ac:dyDescent="0.2">
      <c r="A188" s="21"/>
      <c r="B188" s="22" t="s">
        <v>178</v>
      </c>
      <c r="C188" s="21"/>
      <c r="D188" s="23">
        <v>679.38762799999995</v>
      </c>
      <c r="E188" s="23">
        <v>1407.625822</v>
      </c>
      <c r="F188" s="23">
        <v>1167.1206099999999</v>
      </c>
      <c r="G188" s="22"/>
      <c r="H188" s="24">
        <v>171.79008888280788</v>
      </c>
      <c r="I188" s="24">
        <v>82.914123324458316</v>
      </c>
    </row>
    <row r="189" spans="1:9" s="3" customFormat="1" ht="13.5" x14ac:dyDescent="0.2">
      <c r="A189" s="21"/>
      <c r="B189" s="22" t="s">
        <v>179</v>
      </c>
      <c r="C189" s="21"/>
      <c r="D189" s="23">
        <v>240.50178199999999</v>
      </c>
      <c r="E189" s="23">
        <v>270.50178199999999</v>
      </c>
      <c r="F189" s="23">
        <v>265.13146399999999</v>
      </c>
      <c r="G189" s="22"/>
      <c r="H189" s="24">
        <v>110.24095613561815</v>
      </c>
      <c r="I189" s="24">
        <v>98.014682949482378</v>
      </c>
    </row>
    <row r="190" spans="1:9" s="3" customFormat="1" ht="13.5" x14ac:dyDescent="0.2">
      <c r="A190" s="21"/>
      <c r="B190" s="22" t="s">
        <v>7</v>
      </c>
      <c r="C190" s="21"/>
      <c r="D190" s="23">
        <v>647.22696800000006</v>
      </c>
      <c r="E190" s="23">
        <v>634.35174700000005</v>
      </c>
      <c r="F190" s="23">
        <v>628.29546800000003</v>
      </c>
      <c r="G190" s="22"/>
      <c r="H190" s="24">
        <v>97.074982821173165</v>
      </c>
      <c r="I190" s="24">
        <v>99.045280630400782</v>
      </c>
    </row>
    <row r="191" spans="1:9" s="3" customFormat="1" ht="13.5" x14ac:dyDescent="0.2">
      <c r="A191" s="21"/>
      <c r="B191" s="22" t="s">
        <v>180</v>
      </c>
      <c r="C191" s="21"/>
      <c r="D191" s="23">
        <v>9990.8807589999997</v>
      </c>
      <c r="E191" s="23">
        <v>8583.4299370000008</v>
      </c>
      <c r="F191" s="23">
        <v>8380.7258920000004</v>
      </c>
      <c r="G191" s="22"/>
      <c r="H191" s="24">
        <v>83.883754537361114</v>
      </c>
      <c r="I191" s="24">
        <v>97.638426054761425</v>
      </c>
    </row>
    <row r="192" spans="1:9" s="3" customFormat="1" ht="13.5" x14ac:dyDescent="0.2">
      <c r="A192" s="21"/>
      <c r="B192" s="22" t="s">
        <v>181</v>
      </c>
      <c r="C192" s="21"/>
      <c r="D192" s="23">
        <v>2974.1011429999999</v>
      </c>
      <c r="E192" s="23">
        <v>3692.5118179999999</v>
      </c>
      <c r="F192" s="23">
        <v>3506.3450889999999</v>
      </c>
      <c r="G192" s="22"/>
      <c r="H192" s="24">
        <v>117.89595983488044</v>
      </c>
      <c r="I192" s="24">
        <v>94.958263150506724</v>
      </c>
    </row>
    <row r="193" spans="1:9" s="3" customFormat="1" ht="13.5" x14ac:dyDescent="0.2">
      <c r="A193" s="21"/>
      <c r="B193" s="22" t="s">
        <v>182</v>
      </c>
      <c r="C193" s="21"/>
      <c r="D193" s="23">
        <v>2462.7489559999999</v>
      </c>
      <c r="E193" s="23">
        <v>2070.9398820000001</v>
      </c>
      <c r="F193" s="23">
        <v>1894.117536</v>
      </c>
      <c r="G193" s="22"/>
      <c r="H193" s="24">
        <v>76.91070303310282</v>
      </c>
      <c r="I193" s="24">
        <v>91.461734474434152</v>
      </c>
    </row>
    <row r="194" spans="1:9" s="3" customFormat="1" ht="13.5" x14ac:dyDescent="0.2">
      <c r="A194" s="21"/>
      <c r="B194" s="22" t="s">
        <v>183</v>
      </c>
      <c r="C194" s="21"/>
      <c r="D194" s="23">
        <v>730.78796899999998</v>
      </c>
      <c r="E194" s="23">
        <v>96.736468000000002</v>
      </c>
      <c r="F194" s="23">
        <v>95.141678999999996</v>
      </c>
      <c r="G194" s="22"/>
      <c r="H194" s="24">
        <v>13.01905382079436</v>
      </c>
      <c r="I194" s="24">
        <v>98.351408695219249</v>
      </c>
    </row>
    <row r="195" spans="1:9" s="3" customFormat="1" ht="13.5" x14ac:dyDescent="0.2">
      <c r="A195" s="21"/>
      <c r="B195" s="22" t="s">
        <v>184</v>
      </c>
      <c r="C195" s="21"/>
      <c r="D195" s="23">
        <v>188.57093699999999</v>
      </c>
      <c r="E195" s="23">
        <v>53.378630999999999</v>
      </c>
      <c r="F195" s="23">
        <v>53.345174</v>
      </c>
      <c r="G195" s="22"/>
      <c r="H195" s="24">
        <v>28.289181168994247</v>
      </c>
      <c r="I195" s="24">
        <v>99.937321359927722</v>
      </c>
    </row>
    <row r="196" spans="1:9" s="3" customFormat="1" ht="13.5" x14ac:dyDescent="0.2">
      <c r="A196" s="21"/>
      <c r="B196" s="22" t="s">
        <v>185</v>
      </c>
      <c r="C196" s="21"/>
      <c r="D196" s="23">
        <v>520.71654100000001</v>
      </c>
      <c r="E196" s="23">
        <v>638.45092199999999</v>
      </c>
      <c r="F196" s="23">
        <v>633.72735299999999</v>
      </c>
      <c r="G196" s="22"/>
      <c r="H196" s="24">
        <v>121.7029425996283</v>
      </c>
      <c r="I196" s="24">
        <v>99.260151589224265</v>
      </c>
    </row>
    <row r="197" spans="1:9" s="3" customFormat="1" ht="13.5" x14ac:dyDescent="0.2">
      <c r="A197" s="17" t="s">
        <v>33</v>
      </c>
      <c r="B197" s="17"/>
      <c r="C197" s="18"/>
      <c r="D197" s="19">
        <f>SUM(D198:D199)</f>
        <v>11767.993836</v>
      </c>
      <c r="E197" s="19">
        <f t="shared" ref="E197:F197" si="15">SUM(E198:E199)</f>
        <v>11023.050498999999</v>
      </c>
      <c r="F197" s="19">
        <f t="shared" si="15"/>
        <v>10594.874683</v>
      </c>
      <c r="G197" s="17"/>
      <c r="H197" s="20">
        <v>90.031273219983703</v>
      </c>
      <c r="I197" s="20">
        <v>96.115632274034823</v>
      </c>
    </row>
    <row r="198" spans="1:9" s="3" customFormat="1" ht="13.5" x14ac:dyDescent="0.2">
      <c r="A198" s="21"/>
      <c r="B198" s="22" t="s">
        <v>186</v>
      </c>
      <c r="C198" s="21"/>
      <c r="D198" s="23">
        <v>9787.4665100000002</v>
      </c>
      <c r="E198" s="23">
        <v>9083.5564539999996</v>
      </c>
      <c r="F198" s="23">
        <v>8754.9862950000006</v>
      </c>
      <c r="G198" s="22"/>
      <c r="H198" s="24">
        <v>89.450996190432946</v>
      </c>
      <c r="I198" s="24">
        <v>96.38280269777691</v>
      </c>
    </row>
    <row r="199" spans="1:9" s="3" customFormat="1" ht="13.5" x14ac:dyDescent="0.2">
      <c r="A199" s="21"/>
      <c r="B199" s="22" t="s">
        <v>187</v>
      </c>
      <c r="C199" s="21"/>
      <c r="D199" s="23">
        <v>1980.5273259999999</v>
      </c>
      <c r="E199" s="23">
        <v>1939.4940449999999</v>
      </c>
      <c r="F199" s="23">
        <v>1839.8883880000001</v>
      </c>
      <c r="G199" s="22"/>
      <c r="H199" s="24">
        <v>92.898914538884796</v>
      </c>
      <c r="I199" s="24">
        <v>94.864348397625534</v>
      </c>
    </row>
    <row r="200" spans="1:9" s="3" customFormat="1" ht="13.5" x14ac:dyDescent="0.2">
      <c r="A200" s="17" t="s">
        <v>34</v>
      </c>
      <c r="B200" s="17"/>
      <c r="C200" s="18"/>
      <c r="D200" s="19">
        <f>SUM(D201:D202)</f>
        <v>10551.3</v>
      </c>
      <c r="E200" s="19">
        <f t="shared" ref="E200:F200" si="16">SUM(E201:E202)</f>
        <v>10529.214050999999</v>
      </c>
      <c r="F200" s="19">
        <f t="shared" si="16"/>
        <v>10529.214050999999</v>
      </c>
      <c r="G200" s="19"/>
      <c r="H200" s="20">
        <v>99.790680304796567</v>
      </c>
      <c r="I200" s="20">
        <v>100</v>
      </c>
    </row>
    <row r="201" spans="1:9" s="3" customFormat="1" ht="13.5" x14ac:dyDescent="0.2">
      <c r="A201" s="21"/>
      <c r="B201" s="22" t="s">
        <v>188</v>
      </c>
      <c r="C201" s="21"/>
      <c r="D201" s="23">
        <v>10201.299999999999</v>
      </c>
      <c r="E201" s="23">
        <v>10201.299999999999</v>
      </c>
      <c r="F201" s="23">
        <v>10201.299999999999</v>
      </c>
      <c r="G201" s="22"/>
      <c r="H201" s="24">
        <v>100</v>
      </c>
      <c r="I201" s="24">
        <v>100</v>
      </c>
    </row>
    <row r="202" spans="1:9" s="3" customFormat="1" ht="13.5" x14ac:dyDescent="0.2">
      <c r="A202" s="21"/>
      <c r="B202" s="22" t="s">
        <v>189</v>
      </c>
      <c r="C202" s="21"/>
      <c r="D202" s="23">
        <v>350</v>
      </c>
      <c r="E202" s="23">
        <v>327.91405099999997</v>
      </c>
      <c r="F202" s="23">
        <v>327.91405099999997</v>
      </c>
      <c r="G202" s="22"/>
      <c r="H202" s="24">
        <v>93.689728857142853</v>
      </c>
      <c r="I202" s="24">
        <v>100</v>
      </c>
    </row>
    <row r="203" spans="1:9" s="3" customFormat="1" ht="13.5" x14ac:dyDescent="0.2">
      <c r="A203" s="17" t="s">
        <v>35</v>
      </c>
      <c r="B203" s="17"/>
      <c r="C203" s="18"/>
      <c r="D203" s="19">
        <f>SUM(D208:D221)+D204</f>
        <v>102729.491507</v>
      </c>
      <c r="E203" s="19">
        <f t="shared" ref="E203:F203" si="17">SUM(E208:E221)+E204</f>
        <v>100117.220248</v>
      </c>
      <c r="F203" s="19">
        <f t="shared" si="17"/>
        <v>98814.123974000016</v>
      </c>
      <c r="G203" s="17"/>
      <c r="H203" s="20">
        <v>96.188662597698936</v>
      </c>
      <c r="I203" s="20">
        <v>98.698429430249774</v>
      </c>
    </row>
    <row r="204" spans="1:9" s="3" customFormat="1" ht="13.5" x14ac:dyDescent="0.2">
      <c r="A204" s="21"/>
      <c r="B204" s="15" t="s">
        <v>12</v>
      </c>
      <c r="C204" s="21"/>
      <c r="D204" s="16">
        <f>SUM(D205:D207)</f>
        <v>46804.407931999995</v>
      </c>
      <c r="E204" s="16">
        <f t="shared" ref="E204:F204" si="18">SUM(E205:E207)</f>
        <v>44852</v>
      </c>
      <c r="F204" s="16">
        <f t="shared" si="18"/>
        <v>43921.200000000004</v>
      </c>
      <c r="G204" s="15"/>
      <c r="H204" s="25">
        <v>93.839879491288784</v>
      </c>
      <c r="I204" s="25">
        <v>97.924730223847334</v>
      </c>
    </row>
    <row r="205" spans="1:9" s="3" customFormat="1" ht="13.5" x14ac:dyDescent="0.2">
      <c r="A205" s="21"/>
      <c r="B205" s="21"/>
      <c r="C205" s="22" t="s">
        <v>12</v>
      </c>
      <c r="D205" s="23">
        <v>46327.572254999999</v>
      </c>
      <c r="E205" s="23">
        <v>44413.9</v>
      </c>
      <c r="F205" s="23">
        <v>43502.8</v>
      </c>
      <c r="G205" s="22"/>
      <c r="H205" s="24">
        <v>93.902611085571991</v>
      </c>
      <c r="I205" s="24">
        <v>97.948615185786437</v>
      </c>
    </row>
    <row r="206" spans="1:9" s="3" customFormat="1" ht="13.5" x14ac:dyDescent="0.2">
      <c r="A206" s="21"/>
      <c r="B206" s="21"/>
      <c r="C206" s="22" t="s">
        <v>52</v>
      </c>
      <c r="D206" s="23">
        <v>446.238494</v>
      </c>
      <c r="E206" s="23">
        <v>420</v>
      </c>
      <c r="F206" s="23">
        <v>401</v>
      </c>
      <c r="G206" s="22"/>
      <c r="H206" s="24">
        <v>89.862260963976809</v>
      </c>
      <c r="I206" s="24">
        <v>95.476190476190482</v>
      </c>
    </row>
    <row r="207" spans="1:9" s="3" customFormat="1" ht="13.5" x14ac:dyDescent="0.2">
      <c r="A207" s="21"/>
      <c r="B207" s="21"/>
      <c r="C207" s="22" t="s">
        <v>53</v>
      </c>
      <c r="D207" s="23">
        <v>30.597183000000001</v>
      </c>
      <c r="E207" s="23">
        <v>18.100000000000001</v>
      </c>
      <c r="F207" s="23">
        <v>17.399999999999999</v>
      </c>
      <c r="G207" s="22"/>
      <c r="H207" s="24">
        <v>56.867980297401878</v>
      </c>
      <c r="I207" s="24">
        <v>96.132596685082859</v>
      </c>
    </row>
    <row r="208" spans="1:9" s="3" customFormat="1" ht="13.5" x14ac:dyDescent="0.2">
      <c r="A208" s="21"/>
      <c r="B208" s="22" t="s">
        <v>190</v>
      </c>
      <c r="C208" s="21"/>
      <c r="D208" s="23">
        <v>1641.736615</v>
      </c>
      <c r="E208" s="23">
        <v>1702.4353149999999</v>
      </c>
      <c r="F208" s="23">
        <v>1641.736615</v>
      </c>
      <c r="G208" s="22"/>
      <c r="H208" s="24">
        <v>100</v>
      </c>
      <c r="I208" s="24">
        <v>96.434595813116104</v>
      </c>
    </row>
    <row r="209" spans="1:9" s="3" customFormat="1" ht="13.5" x14ac:dyDescent="0.2">
      <c r="A209" s="21"/>
      <c r="B209" s="22" t="s">
        <v>191</v>
      </c>
      <c r="C209" s="21"/>
      <c r="D209" s="23">
        <v>321.70108800000003</v>
      </c>
      <c r="E209" s="23">
        <v>354.05801400000001</v>
      </c>
      <c r="F209" s="23">
        <v>353.73638899999997</v>
      </c>
      <c r="G209" s="22"/>
      <c r="H209" s="24">
        <v>109.95809532356941</v>
      </c>
      <c r="I209" s="24">
        <v>99.909160367148189</v>
      </c>
    </row>
    <row r="210" spans="1:9" s="3" customFormat="1" ht="13.5" x14ac:dyDescent="0.2">
      <c r="A210" s="21"/>
      <c r="B210" s="22" t="s">
        <v>105</v>
      </c>
      <c r="C210" s="21"/>
      <c r="D210" s="23">
        <v>2966.5530180000001</v>
      </c>
      <c r="E210" s="23">
        <v>2647.7068079999999</v>
      </c>
      <c r="F210" s="23">
        <v>2641.6026040000002</v>
      </c>
      <c r="G210" s="22"/>
      <c r="H210" s="24">
        <v>89.046195634181657</v>
      </c>
      <c r="I210" s="24">
        <v>99.769453174288174</v>
      </c>
    </row>
    <row r="211" spans="1:9" s="3" customFormat="1" ht="13.5" x14ac:dyDescent="0.2">
      <c r="A211" s="21"/>
      <c r="B211" s="22" t="s">
        <v>192</v>
      </c>
      <c r="C211" s="21"/>
      <c r="D211" s="23">
        <v>1202.538266</v>
      </c>
      <c r="E211" s="23">
        <v>1202.538266</v>
      </c>
      <c r="F211" s="23">
        <v>1202.588266</v>
      </c>
      <c r="G211" s="22"/>
      <c r="H211" s="24">
        <v>100.00415787184605</v>
      </c>
      <c r="I211" s="24">
        <v>100.00415787184605</v>
      </c>
    </row>
    <row r="212" spans="1:9" s="3" customFormat="1" ht="13.5" x14ac:dyDescent="0.2">
      <c r="A212" s="21"/>
      <c r="B212" s="22" t="s">
        <v>193</v>
      </c>
      <c r="C212" s="21"/>
      <c r="D212" s="23">
        <v>2056.8799990000002</v>
      </c>
      <c r="E212" s="23">
        <v>2056.8799990000002</v>
      </c>
      <c r="F212" s="23">
        <v>2056.8799990000002</v>
      </c>
      <c r="G212" s="22"/>
      <c r="H212" s="24">
        <v>100</v>
      </c>
      <c r="I212" s="24">
        <v>100</v>
      </c>
    </row>
    <row r="213" spans="1:9" s="3" customFormat="1" ht="13.5" x14ac:dyDescent="0.2">
      <c r="A213" s="21"/>
      <c r="B213" s="22" t="s">
        <v>194</v>
      </c>
      <c r="C213" s="21"/>
      <c r="D213" s="23">
        <v>226.05532500000001</v>
      </c>
      <c r="E213" s="23">
        <v>226.70080899999999</v>
      </c>
      <c r="F213" s="23">
        <v>224.205457</v>
      </c>
      <c r="G213" s="22"/>
      <c r="H213" s="24">
        <v>99.181674663049847</v>
      </c>
      <c r="I213" s="24">
        <v>98.89927521167337</v>
      </c>
    </row>
    <row r="214" spans="1:9" s="3" customFormat="1" ht="13.5" x14ac:dyDescent="0.2">
      <c r="A214" s="21"/>
      <c r="B214" s="22" t="s">
        <v>195</v>
      </c>
      <c r="C214" s="21"/>
      <c r="D214" s="23">
        <v>685.84529599999996</v>
      </c>
      <c r="E214" s="23">
        <v>570.03340700000001</v>
      </c>
      <c r="F214" s="23">
        <v>563.69948899999997</v>
      </c>
      <c r="G214" s="22"/>
      <c r="H214" s="24">
        <v>82.190472441470234</v>
      </c>
      <c r="I214" s="24">
        <v>98.888851438842067</v>
      </c>
    </row>
    <row r="215" spans="1:9" s="3" customFormat="1" ht="13.5" x14ac:dyDescent="0.2">
      <c r="A215" s="21"/>
      <c r="B215" s="22" t="s">
        <v>196</v>
      </c>
      <c r="C215" s="21"/>
      <c r="D215" s="23">
        <v>332.945043</v>
      </c>
      <c r="E215" s="23">
        <v>332.35944999999998</v>
      </c>
      <c r="F215" s="23">
        <v>318.92273</v>
      </c>
      <c r="G215" s="22"/>
      <c r="H215" s="24">
        <v>95.788400129447197</v>
      </c>
      <c r="I215" s="24">
        <v>95.957172272369576</v>
      </c>
    </row>
    <row r="216" spans="1:9" s="3" customFormat="1" ht="13.5" x14ac:dyDescent="0.2">
      <c r="A216" s="21"/>
      <c r="B216" s="22" t="s">
        <v>197</v>
      </c>
      <c r="C216" s="21"/>
      <c r="D216" s="23">
        <v>251.99025399999999</v>
      </c>
      <c r="E216" s="23">
        <v>255.39845299999999</v>
      </c>
      <c r="F216" s="23">
        <v>255.107876</v>
      </c>
      <c r="G216" s="22"/>
      <c r="H216" s="24">
        <v>101.23719943549881</v>
      </c>
      <c r="I216" s="24">
        <v>99.886226014062828</v>
      </c>
    </row>
    <row r="217" spans="1:9" s="3" customFormat="1" ht="13.5" x14ac:dyDescent="0.2">
      <c r="A217" s="21"/>
      <c r="B217" s="22" t="s">
        <v>7</v>
      </c>
      <c r="C217" s="21"/>
      <c r="D217" s="23">
        <v>1429.478799</v>
      </c>
      <c r="E217" s="23">
        <v>1800.5822439999999</v>
      </c>
      <c r="F217" s="23">
        <v>1744.055895</v>
      </c>
      <c r="G217" s="22"/>
      <c r="H217" s="24">
        <v>122.00641913822466</v>
      </c>
      <c r="I217" s="24">
        <v>96.860662755708034</v>
      </c>
    </row>
    <row r="218" spans="1:9" s="3" customFormat="1" ht="13.5" x14ac:dyDescent="0.2">
      <c r="A218" s="21"/>
      <c r="B218" s="22" t="s">
        <v>198</v>
      </c>
      <c r="C218" s="21"/>
      <c r="D218" s="23">
        <v>315.02347500000002</v>
      </c>
      <c r="E218" s="23">
        <v>315.07347500000003</v>
      </c>
      <c r="F218" s="23">
        <v>312.26191799999998</v>
      </c>
      <c r="G218" s="22"/>
      <c r="H218" s="24">
        <v>99.123380567114879</v>
      </c>
      <c r="I218" s="24">
        <v>99.10765036631534</v>
      </c>
    </row>
    <row r="219" spans="1:9" s="3" customFormat="1" ht="13.5" x14ac:dyDescent="0.2">
      <c r="A219" s="21"/>
      <c r="B219" s="22" t="s">
        <v>149</v>
      </c>
      <c r="C219" s="21"/>
      <c r="D219" s="23">
        <v>3925.587176</v>
      </c>
      <c r="E219" s="23">
        <v>3745.4858260000001</v>
      </c>
      <c r="F219" s="23">
        <v>3722.5285269999999</v>
      </c>
      <c r="G219" s="22"/>
      <c r="H219" s="24">
        <v>94.827305065559443</v>
      </c>
      <c r="I219" s="24">
        <v>99.387067524307867</v>
      </c>
    </row>
    <row r="220" spans="1:9" s="3" customFormat="1" ht="13.5" x14ac:dyDescent="0.2">
      <c r="A220" s="21"/>
      <c r="B220" s="22" t="s">
        <v>199</v>
      </c>
      <c r="C220" s="21"/>
      <c r="D220" s="23">
        <v>39486.540524999997</v>
      </c>
      <c r="E220" s="23">
        <v>38975.420614000002</v>
      </c>
      <c r="F220" s="23">
        <v>38778.823464000001</v>
      </c>
      <c r="G220" s="22"/>
      <c r="H220" s="24">
        <v>98.207700518732651</v>
      </c>
      <c r="I220" s="24">
        <v>99.495586841904711</v>
      </c>
    </row>
    <row r="221" spans="1:9" s="3" customFormat="1" ht="13.5" x14ac:dyDescent="0.2">
      <c r="A221" s="21"/>
      <c r="B221" s="22" t="s">
        <v>200</v>
      </c>
      <c r="C221" s="21"/>
      <c r="D221" s="23">
        <v>1082.2086959999999</v>
      </c>
      <c r="E221" s="23">
        <v>1080.547568</v>
      </c>
      <c r="F221" s="23">
        <v>1076.7747449999999</v>
      </c>
      <c r="G221" s="22"/>
      <c r="H221" s="24">
        <v>99.497883262250184</v>
      </c>
      <c r="I221" s="24">
        <v>99.650841562950973</v>
      </c>
    </row>
    <row r="222" spans="1:9" s="3" customFormat="1" ht="13.5" x14ac:dyDescent="0.2">
      <c r="A222" s="17" t="s">
        <v>36</v>
      </c>
      <c r="B222" s="17"/>
      <c r="C222" s="18"/>
      <c r="D222" s="19">
        <f>SUM(D223:D229)</f>
        <v>3927.3217020000002</v>
      </c>
      <c r="E222" s="19">
        <f t="shared" ref="E222:F222" si="19">SUM(E223:E229)</f>
        <v>7441.4888099999989</v>
      </c>
      <c r="F222" s="19">
        <f t="shared" si="19"/>
        <v>6615.2118930000006</v>
      </c>
      <c r="G222" s="17"/>
      <c r="H222" s="20">
        <v>168.44079489671509</v>
      </c>
      <c r="I222" s="20">
        <v>88.896349398662906</v>
      </c>
    </row>
    <row r="223" spans="1:9" s="3" customFormat="1" ht="13.5" x14ac:dyDescent="0.2">
      <c r="A223" s="21"/>
      <c r="B223" s="22" t="s">
        <v>201</v>
      </c>
      <c r="C223" s="21"/>
      <c r="D223" s="23">
        <v>205.68201400000001</v>
      </c>
      <c r="E223" s="23">
        <v>225.307289</v>
      </c>
      <c r="F223" s="23">
        <v>211.89474200000001</v>
      </c>
      <c r="G223" s="22"/>
      <c r="H223" s="24">
        <v>103.02054996408194</v>
      </c>
      <c r="I223" s="24">
        <v>94.04699818655223</v>
      </c>
    </row>
    <row r="224" spans="1:9" s="3" customFormat="1" ht="13.5" x14ac:dyDescent="0.2">
      <c r="A224" s="21"/>
      <c r="B224" s="22" t="s">
        <v>202</v>
      </c>
      <c r="C224" s="21"/>
      <c r="D224" s="23">
        <v>186.55986799999999</v>
      </c>
      <c r="E224" s="23">
        <v>186.51536999999999</v>
      </c>
      <c r="F224" s="23">
        <v>186.51536999999999</v>
      </c>
      <c r="G224" s="22"/>
      <c r="H224" s="24">
        <v>99.976148139212867</v>
      </c>
      <c r="I224" s="24">
        <v>100</v>
      </c>
    </row>
    <row r="225" spans="1:9" s="3" customFormat="1" ht="13.5" x14ac:dyDescent="0.2">
      <c r="A225" s="21"/>
      <c r="B225" s="22" t="s">
        <v>203</v>
      </c>
      <c r="C225" s="21"/>
      <c r="D225" s="23">
        <v>867.278997</v>
      </c>
      <c r="E225" s="23">
        <v>5123.3565099999996</v>
      </c>
      <c r="F225" s="23">
        <v>4347.4139910000004</v>
      </c>
      <c r="G225" s="22"/>
      <c r="H225" s="24">
        <v>501.27052609807413</v>
      </c>
      <c r="I225" s="24">
        <v>84.854801388787223</v>
      </c>
    </row>
    <row r="226" spans="1:9" s="3" customFormat="1" ht="13.5" x14ac:dyDescent="0.2">
      <c r="A226" s="21"/>
      <c r="B226" s="22" t="s">
        <v>237</v>
      </c>
      <c r="C226" s="21"/>
      <c r="D226" s="23">
        <v>89.555620000000005</v>
      </c>
      <c r="E226" s="23">
        <v>88.357923</v>
      </c>
      <c r="F226" s="23">
        <v>81.723940999999996</v>
      </c>
      <c r="G226" s="22"/>
      <c r="H226" s="24">
        <v>91.254955300404362</v>
      </c>
      <c r="I226" s="24">
        <v>92.491921748771759</v>
      </c>
    </row>
    <row r="227" spans="1:9" s="3" customFormat="1" ht="13.5" x14ac:dyDescent="0.2">
      <c r="A227" s="21"/>
      <c r="B227" s="22" t="s">
        <v>204</v>
      </c>
      <c r="C227" s="21"/>
      <c r="D227" s="23">
        <v>1000.7</v>
      </c>
      <c r="E227" s="23">
        <v>319.94446799999997</v>
      </c>
      <c r="F227" s="23">
        <v>298.12888900000002</v>
      </c>
      <c r="G227" s="22"/>
      <c r="H227" s="24">
        <v>29.792034475866892</v>
      </c>
      <c r="I227" s="24">
        <v>93.181448288082308</v>
      </c>
    </row>
    <row r="228" spans="1:9" s="3" customFormat="1" ht="13.5" x14ac:dyDescent="0.2">
      <c r="A228" s="21"/>
      <c r="B228" s="22" t="s">
        <v>124</v>
      </c>
      <c r="C228" s="21"/>
      <c r="D228" s="23">
        <v>5.8311359999999999</v>
      </c>
      <c r="E228" s="23">
        <v>493.17129999999997</v>
      </c>
      <c r="F228" s="23">
        <v>485.435542</v>
      </c>
      <c r="G228" s="22"/>
      <c r="H228" s="24">
        <v>8324.8880149596935</v>
      </c>
      <c r="I228" s="24">
        <v>98.431425754093965</v>
      </c>
    </row>
    <row r="229" spans="1:9" s="3" customFormat="1" ht="13.5" x14ac:dyDescent="0.2">
      <c r="A229" s="21"/>
      <c r="B229" s="22" t="s">
        <v>205</v>
      </c>
      <c r="C229" s="21"/>
      <c r="D229" s="23">
        <v>1571.7140669999999</v>
      </c>
      <c r="E229" s="23">
        <v>1004.83595</v>
      </c>
      <c r="F229" s="23">
        <v>1004.099418</v>
      </c>
      <c r="G229" s="22"/>
      <c r="H229" s="24">
        <v>63.885629013715516</v>
      </c>
      <c r="I229" s="24">
        <v>99.926701268998187</v>
      </c>
    </row>
    <row r="230" spans="1:9" s="3" customFormat="1" ht="13.5" x14ac:dyDescent="0.2">
      <c r="A230" s="17" t="s">
        <v>37</v>
      </c>
      <c r="B230" s="17"/>
      <c r="C230" s="18"/>
      <c r="D230" s="19">
        <f>SUM(D231:D233)</f>
        <v>7592.666338</v>
      </c>
      <c r="E230" s="19">
        <f t="shared" ref="E230:F230" si="20">SUM(E231:E233)</f>
        <v>5050.4623250000004</v>
      </c>
      <c r="F230" s="19">
        <f t="shared" si="20"/>
        <v>5049.0623089999999</v>
      </c>
      <c r="G230" s="17"/>
      <c r="H230" s="20">
        <v>66.499199151295556</v>
      </c>
      <c r="I230" s="20">
        <v>99.972279448693826</v>
      </c>
    </row>
    <row r="231" spans="1:9" s="3" customFormat="1" ht="13.5" x14ac:dyDescent="0.2">
      <c r="A231" s="21"/>
      <c r="B231" s="22" t="s">
        <v>206</v>
      </c>
      <c r="C231" s="21"/>
      <c r="D231" s="23">
        <v>7192.666338</v>
      </c>
      <c r="E231" s="23">
        <v>4650.4623250000004</v>
      </c>
      <c r="F231" s="23">
        <v>4650.4623250000004</v>
      </c>
      <c r="G231" s="22"/>
      <c r="H231" s="24">
        <v>64.655610401818137</v>
      </c>
      <c r="I231" s="24">
        <v>100</v>
      </c>
    </row>
    <row r="232" spans="1:9" s="3" customFormat="1" ht="13.5" x14ac:dyDescent="0.2">
      <c r="A232" s="21"/>
      <c r="B232" s="22" t="s">
        <v>207</v>
      </c>
      <c r="C232" s="21"/>
      <c r="D232" s="23">
        <v>300</v>
      </c>
      <c r="E232" s="23">
        <v>300</v>
      </c>
      <c r="F232" s="23">
        <v>299.69998399999997</v>
      </c>
      <c r="G232" s="22"/>
      <c r="H232" s="24">
        <v>99.899994666666657</v>
      </c>
      <c r="I232" s="24">
        <v>99.899994666666657</v>
      </c>
    </row>
    <row r="233" spans="1:9" s="3" customFormat="1" ht="13.5" x14ac:dyDescent="0.2">
      <c r="A233" s="21"/>
      <c r="B233" s="22" t="s">
        <v>208</v>
      </c>
      <c r="C233" s="21"/>
      <c r="D233" s="23">
        <v>100</v>
      </c>
      <c r="E233" s="23">
        <v>100</v>
      </c>
      <c r="F233" s="23">
        <v>98.9</v>
      </c>
      <c r="G233" s="22"/>
      <c r="H233" s="24">
        <v>98.9</v>
      </c>
      <c r="I233" s="24">
        <v>98.9</v>
      </c>
    </row>
    <row r="234" spans="1:9" s="3" customFormat="1" ht="13.5" x14ac:dyDescent="0.2">
      <c r="A234" s="17" t="s">
        <v>38</v>
      </c>
      <c r="B234" s="17"/>
      <c r="C234" s="18"/>
      <c r="D234" s="19">
        <f>SUM(D235:D236)</f>
        <v>19.214314999999999</v>
      </c>
      <c r="E234" s="19">
        <f t="shared" ref="E234:F234" si="21">SUM(E235:E236)</f>
        <v>19.214314999999999</v>
      </c>
      <c r="F234" s="19">
        <f t="shared" si="21"/>
        <v>21.2</v>
      </c>
      <c r="G234" s="17"/>
      <c r="H234" s="20">
        <v>110.33440432302687</v>
      </c>
      <c r="I234" s="20">
        <v>110.33440432302687</v>
      </c>
    </row>
    <row r="235" spans="1:9" s="3" customFormat="1" ht="13.5" x14ac:dyDescent="0.2">
      <c r="A235" s="21"/>
      <c r="B235" s="22" t="s">
        <v>209</v>
      </c>
      <c r="C235" s="21"/>
      <c r="D235" s="23">
        <v>7.0066100000000002</v>
      </c>
      <c r="E235" s="23">
        <v>7.0066100000000002</v>
      </c>
      <c r="F235" s="23">
        <v>6.6</v>
      </c>
      <c r="G235" s="22"/>
      <c r="H235" s="24">
        <v>94.196765625602097</v>
      </c>
      <c r="I235" s="24">
        <v>94.196765625602097</v>
      </c>
    </row>
    <row r="236" spans="1:9" s="3" customFormat="1" ht="13.5" x14ac:dyDescent="0.2">
      <c r="A236" s="21"/>
      <c r="B236" s="22" t="s">
        <v>210</v>
      </c>
      <c r="C236" s="21"/>
      <c r="D236" s="23">
        <v>12.207705000000001</v>
      </c>
      <c r="E236" s="23">
        <v>12.207705000000001</v>
      </c>
      <c r="F236" s="23">
        <v>14.6</v>
      </c>
      <c r="G236" s="22"/>
      <c r="H236" s="24">
        <v>119.59659903315159</v>
      </c>
      <c r="I236" s="24">
        <v>119.59659903315159</v>
      </c>
    </row>
    <row r="237" spans="1:9" s="3" customFormat="1" ht="13.5" x14ac:dyDescent="0.2">
      <c r="A237" s="17" t="s">
        <v>39</v>
      </c>
      <c r="B237" s="17"/>
      <c r="C237" s="18"/>
      <c r="D237" s="19">
        <f>SUM(D238:D245)</f>
        <v>31418.852043999999</v>
      </c>
      <c r="E237" s="19">
        <f t="shared" ref="E237:F237" si="22">SUM(E238:E245)</f>
        <v>29456.320961999998</v>
      </c>
      <c r="F237" s="19">
        <f t="shared" si="22"/>
        <v>29456.093406</v>
      </c>
      <c r="G237" s="17"/>
      <c r="H237" s="20">
        <v>93.752926952100964</v>
      </c>
      <c r="I237" s="20">
        <v>99.999227479900526</v>
      </c>
    </row>
    <row r="238" spans="1:9" s="3" customFormat="1" ht="13.5" x14ac:dyDescent="0.2">
      <c r="A238" s="21"/>
      <c r="B238" s="22" t="s">
        <v>238</v>
      </c>
      <c r="C238" s="21"/>
      <c r="D238" s="23">
        <v>5702.4056430000001</v>
      </c>
      <c r="E238" s="23">
        <v>5633.1587680000002</v>
      </c>
      <c r="F238" s="23">
        <v>5633.1587680000002</v>
      </c>
      <c r="G238" s="22"/>
      <c r="H238" s="24">
        <v>98.785655049198326</v>
      </c>
      <c r="I238" s="24">
        <v>100</v>
      </c>
    </row>
    <row r="239" spans="1:9" s="3" customFormat="1" ht="13.5" x14ac:dyDescent="0.2">
      <c r="A239" s="21"/>
      <c r="B239" s="22" t="s">
        <v>211</v>
      </c>
      <c r="C239" s="21"/>
      <c r="D239" s="23">
        <v>4111.0138189999998</v>
      </c>
      <c r="E239" s="23">
        <v>3047.448821</v>
      </c>
      <c r="F239" s="23">
        <v>3047.3553550000001</v>
      </c>
      <c r="G239" s="22"/>
      <c r="H239" s="24">
        <v>74.126614240894625</v>
      </c>
      <c r="I239" s="24">
        <v>99.996932975564491</v>
      </c>
    </row>
    <row r="240" spans="1:9" s="3" customFormat="1" ht="13.5" x14ac:dyDescent="0.2">
      <c r="A240" s="21"/>
      <c r="B240" s="22" t="s">
        <v>212</v>
      </c>
      <c r="C240" s="21"/>
      <c r="D240" s="23">
        <v>9114.8618069999993</v>
      </c>
      <c r="E240" s="23">
        <v>9438.2643059999991</v>
      </c>
      <c r="F240" s="23">
        <v>9438.2643059999991</v>
      </c>
      <c r="G240" s="22"/>
      <c r="H240" s="24">
        <v>103.54807901477601</v>
      </c>
      <c r="I240" s="24">
        <v>100</v>
      </c>
    </row>
    <row r="241" spans="1:9" s="3" customFormat="1" ht="13.5" x14ac:dyDescent="0.2">
      <c r="A241" s="21"/>
      <c r="B241" s="22" t="s">
        <v>213</v>
      </c>
      <c r="C241" s="21"/>
      <c r="D241" s="23">
        <v>4084.625583</v>
      </c>
      <c r="E241" s="23">
        <v>4449.9474520000003</v>
      </c>
      <c r="F241" s="23">
        <v>4449.9474520000003</v>
      </c>
      <c r="G241" s="22"/>
      <c r="H241" s="24">
        <v>108.94382756942156</v>
      </c>
      <c r="I241" s="24">
        <v>100</v>
      </c>
    </row>
    <row r="242" spans="1:9" s="3" customFormat="1" ht="13.5" x14ac:dyDescent="0.2">
      <c r="A242" s="21"/>
      <c r="B242" s="22" t="s">
        <v>214</v>
      </c>
      <c r="C242" s="21"/>
      <c r="D242" s="23">
        <v>792.662688</v>
      </c>
      <c r="E242" s="23">
        <v>762.662688</v>
      </c>
      <c r="F242" s="23">
        <v>762.662688</v>
      </c>
      <c r="G242" s="22"/>
      <c r="H242" s="24">
        <v>96.215287983884508</v>
      </c>
      <c r="I242" s="24">
        <v>100</v>
      </c>
    </row>
    <row r="243" spans="1:9" s="3" customFormat="1" ht="13.5" x14ac:dyDescent="0.2">
      <c r="A243" s="21"/>
      <c r="B243" s="22" t="s">
        <v>215</v>
      </c>
      <c r="C243" s="21"/>
      <c r="D243" s="23">
        <v>1161.2999400000001</v>
      </c>
      <c r="E243" s="23">
        <v>908.81722600000001</v>
      </c>
      <c r="F243" s="23">
        <v>908.81722600000001</v>
      </c>
      <c r="G243" s="22"/>
      <c r="H243" s="24">
        <v>78.258613016030978</v>
      </c>
      <c r="I243" s="24">
        <v>100</v>
      </c>
    </row>
    <row r="244" spans="1:9" s="3" customFormat="1" ht="13.5" x14ac:dyDescent="0.2">
      <c r="A244" s="21"/>
      <c r="B244" s="22" t="s">
        <v>239</v>
      </c>
      <c r="C244" s="21"/>
      <c r="D244" s="23">
        <v>1649.582564</v>
      </c>
      <c r="E244" s="23">
        <v>1069.582564</v>
      </c>
      <c r="F244" s="23">
        <v>1069.582564</v>
      </c>
      <c r="G244" s="22"/>
      <c r="H244" s="24">
        <v>64.839589562975036</v>
      </c>
      <c r="I244" s="24">
        <v>100</v>
      </c>
    </row>
    <row r="245" spans="1:9" s="3" customFormat="1" ht="13.5" x14ac:dyDescent="0.2">
      <c r="A245" s="21"/>
      <c r="B245" s="22" t="s">
        <v>216</v>
      </c>
      <c r="C245" s="21"/>
      <c r="D245" s="23">
        <v>4802.3999999999996</v>
      </c>
      <c r="E245" s="23">
        <v>4146.4391370000003</v>
      </c>
      <c r="F245" s="23">
        <v>4146.3050469999998</v>
      </c>
      <c r="G245" s="22"/>
      <c r="H245" s="24">
        <v>86.338186052806932</v>
      </c>
      <c r="I245" s="24">
        <v>99.996766140884503</v>
      </c>
    </row>
    <row r="246" spans="1:9" s="3" customFormat="1" ht="13.5" x14ac:dyDescent="0.2">
      <c r="A246" s="17" t="s">
        <v>219</v>
      </c>
      <c r="B246" s="17"/>
      <c r="C246" s="18"/>
      <c r="D246" s="19">
        <f>+D247+D255</f>
        <v>12224.358472</v>
      </c>
      <c r="E246" s="19">
        <f t="shared" ref="E246:F246" si="23">+E247+E255</f>
        <v>8890.9941999999992</v>
      </c>
      <c r="F246" s="19">
        <f t="shared" si="23"/>
        <v>8888.5942869999981</v>
      </c>
      <c r="G246" s="17"/>
      <c r="H246" s="20">
        <v>72.712153421869957</v>
      </c>
      <c r="I246" s="20">
        <v>99.973007371886482</v>
      </c>
    </row>
    <row r="247" spans="1:9" s="3" customFormat="1" ht="13.5" x14ac:dyDescent="0.2">
      <c r="A247" s="15"/>
      <c r="B247" s="15" t="s">
        <v>16</v>
      </c>
      <c r="C247" s="21"/>
      <c r="D247" s="16">
        <f>SUM(D248:D254)</f>
        <v>11900.50345</v>
      </c>
      <c r="E247" s="16">
        <v>8577.1036339999991</v>
      </c>
      <c r="F247" s="16">
        <v>8576.3924859999988</v>
      </c>
      <c r="G247" s="15"/>
      <c r="H247" s="24">
        <v>72.067476153708427</v>
      </c>
      <c r="I247" s="24">
        <v>99.991708762883761</v>
      </c>
    </row>
    <row r="248" spans="1:9" s="3" customFormat="1" ht="13.5" x14ac:dyDescent="0.2">
      <c r="A248" s="21"/>
      <c r="B248" s="21"/>
      <c r="C248" s="22" t="s">
        <v>52</v>
      </c>
      <c r="D248" s="23">
        <v>210.429179</v>
      </c>
      <c r="E248" s="23">
        <v>130.22438500000001</v>
      </c>
      <c r="F248" s="23">
        <v>130.17097699999999</v>
      </c>
      <c r="G248" s="22"/>
      <c r="H248" s="24">
        <v>61.859756151023134</v>
      </c>
      <c r="I248" s="24">
        <v>99.958987711863628</v>
      </c>
    </row>
    <row r="249" spans="1:9" s="3" customFormat="1" ht="13.5" x14ac:dyDescent="0.2">
      <c r="A249" s="21"/>
      <c r="B249" s="21"/>
      <c r="C249" s="22" t="s">
        <v>53</v>
      </c>
      <c r="D249" s="23">
        <v>12.517564</v>
      </c>
      <c r="E249" s="23">
        <v>15.986110999999999</v>
      </c>
      <c r="F249" s="23">
        <v>15.984695</v>
      </c>
      <c r="G249" s="22"/>
      <c r="H249" s="24">
        <v>127.69812880525318</v>
      </c>
      <c r="I249" s="24">
        <v>99.991142310972322</v>
      </c>
    </row>
    <row r="250" spans="1:9" s="3" customFormat="1" ht="13.5" x14ac:dyDescent="0.2">
      <c r="A250" s="21"/>
      <c r="B250" s="21"/>
      <c r="C250" s="22" t="s">
        <v>54</v>
      </c>
      <c r="D250" s="23">
        <v>991.40989200000001</v>
      </c>
      <c r="E250" s="23">
        <v>1277.3850440000001</v>
      </c>
      <c r="F250" s="23">
        <v>1277.064928</v>
      </c>
      <c r="G250" s="22"/>
      <c r="H250" s="24">
        <v>128.81301047175754</v>
      </c>
      <c r="I250" s="24">
        <v>99.974939741035513</v>
      </c>
    </row>
    <row r="251" spans="1:9" s="3" customFormat="1" ht="13.5" x14ac:dyDescent="0.2">
      <c r="A251" s="21"/>
      <c r="B251" s="21"/>
      <c r="C251" s="22" t="s">
        <v>55</v>
      </c>
      <c r="D251" s="23">
        <v>1233.039675</v>
      </c>
      <c r="E251" s="23">
        <v>983.33104400000002</v>
      </c>
      <c r="F251" s="23">
        <v>983.20504400000004</v>
      </c>
      <c r="G251" s="22"/>
      <c r="H251" s="24">
        <v>79.738313692136472</v>
      </c>
      <c r="I251" s="24">
        <v>99.987186410846192</v>
      </c>
    </row>
    <row r="252" spans="1:9" s="3" customFormat="1" ht="13.5" x14ac:dyDescent="0.2">
      <c r="A252" s="21"/>
      <c r="B252" s="21"/>
      <c r="C252" s="22" t="s">
        <v>56</v>
      </c>
      <c r="D252" s="23">
        <v>7590.6739680000001</v>
      </c>
      <c r="E252" s="23">
        <v>4461.4818450000002</v>
      </c>
      <c r="F252" s="23">
        <v>4461.4627719999999</v>
      </c>
      <c r="G252" s="22"/>
      <c r="H252" s="24">
        <v>58.775581599317604</v>
      </c>
      <c r="I252" s="24">
        <v>99.999572496299152</v>
      </c>
    </row>
    <row r="253" spans="1:9" s="3" customFormat="1" ht="13.5" x14ac:dyDescent="0.2">
      <c r="A253" s="21"/>
      <c r="B253" s="21"/>
      <c r="C253" s="22" t="s">
        <v>57</v>
      </c>
      <c r="D253" s="23">
        <v>1571.8578520000001</v>
      </c>
      <c r="E253" s="23">
        <v>1512.820207</v>
      </c>
      <c r="F253" s="23">
        <v>1512.671525</v>
      </c>
      <c r="G253" s="22"/>
      <c r="H253" s="24">
        <v>96.234625992121821</v>
      </c>
      <c r="I253" s="24">
        <v>99.990171865809828</v>
      </c>
    </row>
    <row r="254" spans="1:9" s="3" customFormat="1" ht="13.5" x14ac:dyDescent="0.2">
      <c r="A254" s="21"/>
      <c r="B254" s="21"/>
      <c r="C254" s="22" t="s">
        <v>58</v>
      </c>
      <c r="D254" s="23">
        <v>290.57531999999998</v>
      </c>
      <c r="E254" s="23">
        <v>195.87499800000001</v>
      </c>
      <c r="F254" s="23">
        <v>195.83254500000001</v>
      </c>
      <c r="G254" s="22"/>
      <c r="H254" s="24">
        <v>67.394761881360068</v>
      </c>
      <c r="I254" s="24">
        <v>99.978326483505569</v>
      </c>
    </row>
    <row r="255" spans="1:9" s="3" customFormat="1" ht="13.5" x14ac:dyDescent="0.2">
      <c r="A255" s="26"/>
      <c r="B255" s="27" t="s">
        <v>69</v>
      </c>
      <c r="C255" s="26"/>
      <c r="D255" s="28">
        <v>323.85502200000002</v>
      </c>
      <c r="E255" s="28">
        <v>313.89056599999998</v>
      </c>
      <c r="F255" s="28">
        <v>312.20180099999999</v>
      </c>
      <c r="G255" s="27"/>
      <c r="H255" s="29">
        <v>96.401716753368731</v>
      </c>
      <c r="I255" s="29">
        <v>99.461989246277639</v>
      </c>
    </row>
    <row r="256" spans="1:9" x14ac:dyDescent="0.2">
      <c r="A256" s="30" t="s">
        <v>254</v>
      </c>
      <c r="B256" s="22"/>
      <c r="C256" s="31"/>
      <c r="D256" s="31"/>
      <c r="E256" s="31"/>
      <c r="F256" s="31"/>
      <c r="G256" s="31"/>
      <c r="H256" s="31"/>
      <c r="I256" s="31"/>
    </row>
    <row r="257" spans="1:9" x14ac:dyDescent="0.2">
      <c r="A257" s="30" t="s">
        <v>253</v>
      </c>
      <c r="B257" s="22"/>
      <c r="C257" s="31"/>
      <c r="D257" s="31"/>
      <c r="E257" s="31"/>
      <c r="F257" s="31"/>
      <c r="G257" s="31"/>
      <c r="H257" s="31"/>
      <c r="I257" s="31"/>
    </row>
    <row r="258" spans="1:9" x14ac:dyDescent="0.2">
      <c r="A258" s="22" t="s">
        <v>10</v>
      </c>
      <c r="B258" s="22"/>
      <c r="C258" s="22"/>
      <c r="D258" s="22"/>
      <c r="E258" s="22"/>
      <c r="F258" s="22"/>
      <c r="G258" s="22"/>
      <c r="H258" s="22"/>
      <c r="I258" s="22"/>
    </row>
    <row r="259" spans="1:9" x14ac:dyDescent="0.2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x14ac:dyDescent="0.2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x14ac:dyDescent="0.2">
      <c r="A261" s="22"/>
      <c r="B261" s="22"/>
      <c r="C261" s="22"/>
      <c r="D261" s="22"/>
      <c r="E261" s="22"/>
      <c r="F261" s="22"/>
      <c r="G261" s="22"/>
      <c r="H261" s="22"/>
      <c r="I261" s="22"/>
    </row>
  </sheetData>
  <mergeCells count="9">
    <mergeCell ref="E6:F6"/>
    <mergeCell ref="H6:I6"/>
    <mergeCell ref="A1:D1"/>
    <mergeCell ref="A2:I2"/>
    <mergeCell ref="A3:G3"/>
    <mergeCell ref="H3:H5"/>
    <mergeCell ref="A4:G4"/>
    <mergeCell ref="A5:G5"/>
    <mergeCell ref="D6:D7"/>
  </mergeCells>
  <printOptions horizontalCentered="1"/>
  <pageMargins left="0.19685039370078741" right="0.19685039370078741" top="0.39370078740157483" bottom="0.39370078740157483" header="0" footer="0"/>
  <pageSetup scale="60" orientation="portrait" r:id="rId1"/>
  <headerFooter alignWithMargins="0"/>
  <ignoredErrors>
    <ignoredError sqref="D26:F26 D63:F82 D127:F128 D176:F180 D203:E207 D247:F247 F203:F207" formulaRange="1"/>
    <ignoredError sqref="D8:G9 D11:G12" numberStoredAsText="1"/>
    <ignoredError sqref="D10:G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Princi_Prog_4T_2016</vt:lpstr>
      <vt:lpstr>Princi_Prog_4T_2016!Títulos_a_imprimir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Susana Mejia Ramirez</cp:lastModifiedBy>
  <cp:lastPrinted>2017-01-25T19:52:57Z</cp:lastPrinted>
  <dcterms:created xsi:type="dcterms:W3CDTF">2014-10-24T17:02:04Z</dcterms:created>
  <dcterms:modified xsi:type="dcterms:W3CDTF">2017-01-27T03:21:58Z</dcterms:modified>
</cp:coreProperties>
</file>